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4650" firstSheet="4" activeTab="12"/>
  </bookViews>
  <sheets>
    <sheet name="περιεχ." sheetId="1" r:id="rId1"/>
    <sheet name="1ΠΡΕΠ" sheetId="2" r:id="rId2"/>
    <sheet name="2ΧΣΕΠ" sheetId="3" r:id="rId3"/>
    <sheet name="3ΧΡΕΠ" sheetId="4" r:id="rId4"/>
    <sheet name="4ΑΠΟΤ" sheetId="5" r:id="rId5"/>
    <sheet name="5ΙΣΟΛ" sheetId="6" r:id="rId6"/>
    <sheet name="6ΤΑΜΡ" sheetId="7" r:id="rId7"/>
    <sheet name="7ΑΡΔ" sheetId="8" r:id="rId8"/>
    <sheet name="8ΝΣΠ" sheetId="9" r:id="rId9"/>
    <sheet name="9ΠΩΛ" sheetId="10" r:id="rId10"/>
    <sheet name="10ΚΠΩΛ" sheetId="11" r:id="rId11"/>
    <sheet name="11ΩΡ" sheetId="12" r:id="rId12"/>
    <sheet name="12DP" sheetId="13" r:id="rId13"/>
    <sheet name="13ΚΕΦΚΙΝ" sheetId="14" r:id="rId14"/>
  </sheets>
  <definedNames/>
  <calcPr fullCalcOnLoad="1"/>
</workbook>
</file>

<file path=xl/sharedStrings.xml><?xml version="1.0" encoding="utf-8"?>
<sst xmlns="http://schemas.openxmlformats.org/spreadsheetml/2006/main" count="835" uniqueCount="467">
  <si>
    <t>1.</t>
  </si>
  <si>
    <t>2.</t>
  </si>
  <si>
    <t>3.</t>
  </si>
  <si>
    <t>4.</t>
  </si>
  <si>
    <t>5.</t>
  </si>
  <si>
    <t>(ποσά σε χιλ. €)</t>
  </si>
  <si>
    <t>[: 2/1]</t>
  </si>
  <si>
    <t>[: 1/3]</t>
  </si>
  <si>
    <t>[: 4*5]</t>
  </si>
  <si>
    <t>6.</t>
  </si>
  <si>
    <t>ΜΕΓΕΘΗ και ΔΕΙΚΤΕΣ</t>
  </si>
  <si>
    <t>ΠΟΡΕΙΑ ΕΡΓΟΥ</t>
  </si>
  <si>
    <t>α΄3μ</t>
  </si>
  <si>
    <t>β΄3μ</t>
  </si>
  <si>
    <t>γ΄3μ</t>
  </si>
  <si>
    <t>δ΄3μ</t>
  </si>
  <si>
    <t>7.</t>
  </si>
  <si>
    <t>Αγορά οικοπέδου</t>
  </si>
  <si>
    <t>Εργασίες διαμόρφωσης χώρου</t>
  </si>
  <si>
    <t>Κτιριακές κ.ά. ειδικές εγκαταστάσεις</t>
  </si>
  <si>
    <t>Παραγγελία - προκαταβολές εξοπλισμού</t>
  </si>
  <si>
    <t>Εγκατάσταση - εξόφληση εξοπλισμού</t>
  </si>
  <si>
    <t>Δοκιμές και έναρξη λειτουργίας</t>
  </si>
  <si>
    <t>ΠΡΟΫΠΟΛΟΓΙΣΜΟΣ ΕΠΕΝΔΥΤΙΚΗΣ ΔΑΠΑΝΗΣ                    (σε χιλ. €)</t>
  </si>
  <si>
    <t>Α.</t>
  </si>
  <si>
    <t>Μηχανολογικός εξοπλισμός</t>
  </si>
  <si>
    <t>Μεταφορά και εγκατάσταση εξοπλισμού</t>
  </si>
  <si>
    <t>Λοιπός εξοπλισμός</t>
  </si>
  <si>
    <t>Αγορά τεχνολογίας</t>
  </si>
  <si>
    <t>α΄6μ</t>
  </si>
  <si>
    <t>β΄6μ</t>
  </si>
  <si>
    <t>ΕΙΔΟΣ ΔΑΠΑΝΗΣ</t>
  </si>
  <si>
    <t>ΚΟΣΤΟΣ ΕΠΕΝΔΥΣΗΣ</t>
  </si>
  <si>
    <t>ΣΥΝΟΛΙΚΟ ΚΟΣΤΟΣ</t>
  </si>
  <si>
    <t>% κόστους</t>
  </si>
  <si>
    <t>(Εκτίμηση απρόβλεπτων δαπανών)</t>
  </si>
  <si>
    <t>Αγορά  - εξόφληση οικοπέδου</t>
  </si>
  <si>
    <t>Β.</t>
  </si>
  <si>
    <t>ΠΡΟΛΕΙΤΟΥΡΓΙΚΕΣ ΔΑΠΑΝΕΣ</t>
  </si>
  <si>
    <t>Έξοδα εγκατάστασης</t>
  </si>
  <si>
    <t>8.</t>
  </si>
  <si>
    <t>Μισθοδοσία προσωπικού</t>
  </si>
  <si>
    <t>Εκπαίδευση</t>
  </si>
  <si>
    <t>Ασφάλιστρα</t>
  </si>
  <si>
    <t>Τόκοι δανείων</t>
  </si>
  <si>
    <t>Νομικά έξοδα</t>
  </si>
  <si>
    <t>Άδειες</t>
  </si>
  <si>
    <t>Φόροι</t>
  </si>
  <si>
    <t>Αμοιβές συμβούλων</t>
  </si>
  <si>
    <t>ΣΥΝΟΛΟ</t>
  </si>
  <si>
    <t>Γ.</t>
  </si>
  <si>
    <t>ΚΕΦΑΛΑΙΟ ΚΙΝΗΣΗΣ (αρχικό)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</si>
  <si>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</si>
  <si>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</si>
  <si>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</si>
  <si>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</si>
  <si>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</si>
  <si>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</si>
  <si>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</si>
  <si>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</si>
  <si>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</si>
  <si>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</si>
  <si>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</si>
  <si>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</si>
  <si>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</si>
  <si>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</si>
  <si>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Απόθεμα α΄ υλών</t>
  </si>
  <si>
    <t>Μετρητά διαθέσιμα</t>
  </si>
  <si>
    <t>ΓΕΝΙΚΟ ΣΥΝΟΛΟ</t>
  </si>
  <si>
    <t>Αμοιβές στελεχών</t>
  </si>
  <si>
    <t>Εργασίες διαμόρφωσης χώρων</t>
  </si>
  <si>
    <t>ΧΡΗΜΑΤΟΔΟΤΙΚΟ ΣΧΗΜΑ ΕΠΕΝΔΥΣΗΣ               (σε χιλ. €)</t>
  </si>
  <si>
    <t>ΠΡΟΫΠΟΛΟΓΙΣΜΟΣ</t>
  </si>
  <si>
    <t>ΧΡΗΜΑΤΟΔΟΤΗΣΗ</t>
  </si>
  <si>
    <t>Ίδια κεφάλαια</t>
  </si>
  <si>
    <t>Παλαιοί μέτοχοι</t>
  </si>
  <si>
    <t>Επιχορήγηση Δημοσίου</t>
  </si>
  <si>
    <t>Leasing</t>
  </si>
  <si>
    <t>Πάγια επένδυση</t>
  </si>
  <si>
    <t>Κεφάλαιο Κίνησης</t>
  </si>
  <si>
    <t>Προλειτ. Δαπάνες</t>
  </si>
  <si>
    <t>Μακρ.Τραπ.Δανεισμός</t>
  </si>
  <si>
    <t>Βραχ.Τραπ.Δανεισμός</t>
  </si>
  <si>
    <t>Τραπεζικός Δανεισμός + Leasing</t>
  </si>
  <si>
    <t>ΔΕΙΚΤΗΣ ΜΟΧΛΕΥΣΗΣ</t>
  </si>
  <si>
    <t>Ομόλογα</t>
  </si>
  <si>
    <t>[: (1+2) / (3+4)]  =</t>
  </si>
  <si>
    <t>Μικτό αποτέλεσμα</t>
  </si>
  <si>
    <t>Κύκλος Εργασιών (Πωλήσεις)</t>
  </si>
  <si>
    <t>Λειτουργικό Αποτέλεσμα</t>
  </si>
  <si>
    <t>Οργανικό Αποτέλεσμα</t>
  </si>
  <si>
    <t>Φόροι Εισοδήματος</t>
  </si>
  <si>
    <t>Καθαρό Αποτέλεσμα μετά από φόρους</t>
  </si>
  <si>
    <t>Μερίσματα</t>
  </si>
  <si>
    <t>% Πωλ.</t>
  </si>
  <si>
    <t>κατά προέλευση</t>
  </si>
  <si>
    <t>Πωλήσεις προϊόντων</t>
  </si>
  <si>
    <t>Πωλήσεις εμπορευμάτων</t>
  </si>
  <si>
    <t>σύνολο</t>
  </si>
  <si>
    <t>κατά προορισμό</t>
  </si>
  <si>
    <t>Πωλήσεις εσωτερικού</t>
  </si>
  <si>
    <t>Πωλήσεις εξωτερικού</t>
  </si>
  <si>
    <t>κατά δίκτυο</t>
  </si>
  <si>
    <t>Πωλήσεις χονδρικές</t>
  </si>
  <si>
    <t>Πωλήσεις λιανικές</t>
  </si>
  <si>
    <t>I.</t>
  </si>
  <si>
    <t>II.</t>
  </si>
  <si>
    <t>IV.</t>
  </si>
  <si>
    <t>V.</t>
  </si>
  <si>
    <t>ΑΝΑΛΩΣΗ ΑΠΟΘΕΜΑΤΩΝ</t>
  </si>
  <si>
    <t>Εμπορεύματα</t>
  </si>
  <si>
    <t>ΔΑΠΑΝΕΣ ΠΑΡΑΓΩΓΗΣ</t>
  </si>
  <si>
    <t>Υπεργολαβίες</t>
  </si>
  <si>
    <t>Έξοδα σχεδιασμού και ανάπτυξης</t>
  </si>
  <si>
    <t>Δαπάνες αποθήκευσης</t>
  </si>
  <si>
    <t>Συντήρηση και επισκευές παγίων</t>
  </si>
  <si>
    <t>Ενέργεια και καύσιμα παραγωγής</t>
  </si>
  <si>
    <t>Εργατικό κόστος (μισθοί + εισφορές)</t>
  </si>
  <si>
    <t xml:space="preserve">Λοιπές δαπάνες παραγωγής </t>
  </si>
  <si>
    <t>ΓΕΝΙΚΕΣ ΛΕΙΤΟΥΡΓΙΚΕΣ ΔΑΠΑΝΕΣ</t>
  </si>
  <si>
    <t>Αμοιβές πωλητών - αντιπροσώπων</t>
  </si>
  <si>
    <t>Κόστος διοικητικού προσωπικού</t>
  </si>
  <si>
    <t>23.</t>
  </si>
  <si>
    <t>Έξοδα ταξιδίων</t>
  </si>
  <si>
    <t>Αμοιβές συνεργατών και συμβούλων</t>
  </si>
  <si>
    <t xml:space="preserve">Λοιπές δαπάνες χώρων εμπορίας - διοίκησης  </t>
  </si>
  <si>
    <t>Προώθηση πωλήσεων</t>
  </si>
  <si>
    <t>Διαφήμιση</t>
  </si>
  <si>
    <t>Διανομή και μεταφορές</t>
  </si>
  <si>
    <t>Διαχείριση πωλήσεων και πιστώσεων</t>
  </si>
  <si>
    <t>24.</t>
  </si>
  <si>
    <t>25.</t>
  </si>
  <si>
    <t>26.</t>
  </si>
  <si>
    <t>27.</t>
  </si>
  <si>
    <t>28.</t>
  </si>
  <si>
    <t>Άυλες επενδύσεις</t>
  </si>
  <si>
    <t>Γήπεδα - οικόπεδα</t>
  </si>
  <si>
    <t>Κτιριακές εγκαταστάσεις</t>
  </si>
  <si>
    <t>Μηχανήματα</t>
  </si>
  <si>
    <t>Μεταφορικά μέσα</t>
  </si>
  <si>
    <t>Ακινητοποιήσεις σε εκτέλεση</t>
  </si>
  <si>
    <r>
      <t>(μείον)</t>
    </r>
    <r>
      <rPr>
        <sz val="10"/>
        <rFont val="Tahoma"/>
        <family val="2"/>
      </rPr>
      <t xml:space="preserve"> Αποσβέσεις παγίων</t>
    </r>
  </si>
  <si>
    <t>Συμμετοχές</t>
  </si>
  <si>
    <t>Μακροπρόθεσμες απαιτήσεις</t>
  </si>
  <si>
    <t>Ημιέτοιμα προϊόντα</t>
  </si>
  <si>
    <t>Έτοιμα προϊόντα</t>
  </si>
  <si>
    <t>Α΄ ύλες</t>
  </si>
  <si>
    <t>Υλικά συσκευασίας και βοηθητικές ύλες</t>
  </si>
  <si>
    <t>Προκαταβολές για αγορά αποθεμάτων</t>
  </si>
  <si>
    <t>ΙΙΙ.</t>
  </si>
  <si>
    <r>
      <t>(μείον)</t>
    </r>
    <r>
      <rPr>
        <sz val="10"/>
        <rFont val="Tahoma"/>
        <family val="2"/>
      </rPr>
      <t xml:space="preserve"> Αποσβέσεις </t>
    </r>
  </si>
  <si>
    <t>Ασώματα πάγια (αναπόσβεστα) [=1+2-3]</t>
  </si>
  <si>
    <t>Αποθέματα [=Σ13+…+18]</t>
  </si>
  <si>
    <t>ΠΑΓΙΟ ΕΝΕΡΓΗΤΙΚΟ [=Ι+ΙΙ+11+12]</t>
  </si>
  <si>
    <t>Πελάτες (ανοικτοί λογαριασμοί)</t>
  </si>
  <si>
    <t>Απαιτήσεις από πιστωτικές κάρτες</t>
  </si>
  <si>
    <t>Επιταγές και γραμμάτια εισπρακτέα</t>
  </si>
  <si>
    <t>Επισφαλείς και επίδικες απαιτήσεις</t>
  </si>
  <si>
    <r>
      <t>(μείον)</t>
    </r>
    <r>
      <rPr>
        <sz val="10"/>
        <rFont val="Tahoma"/>
        <family val="2"/>
      </rPr>
      <t xml:space="preserve"> Προβλέψεις έναντι επισφαλειών</t>
    </r>
  </si>
  <si>
    <t>Λοιπές απαιτήσεις και χρεώστες</t>
  </si>
  <si>
    <t>ΙVα.</t>
  </si>
  <si>
    <t>VI.</t>
  </si>
  <si>
    <t>Βραχυπρόθεσμες επενδύσεις (χρεόγραφα)</t>
  </si>
  <si>
    <t>Ταμείο</t>
  </si>
  <si>
    <t>Καταθέσεις</t>
  </si>
  <si>
    <t>ΚΥΚΛΟΦΟΡΟΥΝ ΕΝΕΡΓΗΤΙΚΟ [=ΙΙΙ+ΙV+V+VI]</t>
  </si>
  <si>
    <t>ΕΝΕΡΓΗΤΙΚΟ [=Ι+ΙΙ+III+IV+V+VI]</t>
  </si>
  <si>
    <t>Μετοχικό κεφάλαιο</t>
  </si>
  <si>
    <t>Αποθεματικά κεφάλαια</t>
  </si>
  <si>
    <t>Αναπροσαρμογές παγίων</t>
  </si>
  <si>
    <t>Επιχορηγήσεις Δημοσίου</t>
  </si>
  <si>
    <t>Συσσωρευμένα αδιανέμητα κέρδη</t>
  </si>
  <si>
    <t>ΠΡΟΒΛΕΨΕΙΣ</t>
  </si>
  <si>
    <t>Ομολογιακά δάνεια</t>
  </si>
  <si>
    <t>Μακροπρόθεσμες υποχρεώσεις σε προμηθευτές</t>
  </si>
  <si>
    <t>Λοιπές μακροπρόθεσμες υποχρεώσεις</t>
  </si>
  <si>
    <t>ΙII.</t>
  </si>
  <si>
    <t>ΜΑΚΡΟΠΡΟΘΕΣΜΕΣ ΥΠΟΧΡΕΩΣΕΙΣ [=Σ7+…+10]</t>
  </si>
  <si>
    <t>Προμηθευτές (ανοικτοί λογαριασμοί)</t>
  </si>
  <si>
    <t>Επιταγές και γραμμάτια πληρωτέα</t>
  </si>
  <si>
    <t>Λοιπές απαιτήσεις από συγγενικές επιχειρήσεις</t>
  </si>
  <si>
    <t>Εμπορικές Απαιτήσεις από συγγενικές επιχειρήσεις</t>
  </si>
  <si>
    <t>Ταμειακά διαθέσιμα [=27+28]</t>
  </si>
  <si>
    <t>Απαιτήσεις [=IVα+25+26]</t>
  </si>
  <si>
    <t>Εμπορικές υποχρεώσεις [=Σ11+…+14]</t>
  </si>
  <si>
    <t>Βραχυπρόθεσμος τραπεζικός δανεισμός</t>
  </si>
  <si>
    <t>Οφειλές στο Δημόσιο</t>
  </si>
  <si>
    <t>Οφειλές σε ασφαλιστικούς οργανισμούς</t>
  </si>
  <si>
    <t>Λοιπές υποχρεώσεις σε συγγενικές επιχειρήσεις</t>
  </si>
  <si>
    <t>Μερίσματα πληρωτέα</t>
  </si>
  <si>
    <t>Λοιποί πιστωτές</t>
  </si>
  <si>
    <t>ΠΑΘΗΤΙΚΟ [=ΙΙ+ΙΙΙ+ΙV]</t>
  </si>
  <si>
    <t>ΒΡΑΧΥΠΡΟΘΕΣΜΕΣ ΥΠΟΧΡΕΩΣΕΙΣ [=Σ11+...+21]</t>
  </si>
  <si>
    <t>ΚΑΘΑΡΗ ΘΕΣΗ + ΠΑΘΗΤΙΚΟ [=Ι+ΙΙ+III+IV]</t>
  </si>
  <si>
    <t>Ι.</t>
  </si>
  <si>
    <t>ΙΙ.</t>
  </si>
  <si>
    <t>ΩΡΙΜΑΝΣΗ</t>
  </si>
  <si>
    <t>-</t>
  </si>
  <si>
    <t>+</t>
  </si>
  <si>
    <t>Καθαρές εισπράξεις πωλήσεων</t>
  </si>
  <si>
    <t>Καθαρές πληρωμές κόστους πωλήσεων</t>
  </si>
  <si>
    <t>Μικτή (ακαθάριστη) Λειτουργική Ταμειακή Ροή</t>
  </si>
  <si>
    <t>Λειτουργικές Δαπάνες</t>
  </si>
  <si>
    <t>Κόστος Πωληθέντων (προ αποσβέσεων)</t>
  </si>
  <si>
    <t>α.</t>
  </si>
  <si>
    <t>β.</t>
  </si>
  <si>
    <t>γ.</t>
  </si>
  <si>
    <t>δ.</t>
  </si>
  <si>
    <r>
      <t>Μεταβολή</t>
    </r>
    <r>
      <rPr>
        <sz val="10"/>
        <rFont val="Tahoma"/>
        <family val="2"/>
      </rPr>
      <t xml:space="preserve"> Εμπορικών απαιτήσεων</t>
    </r>
  </si>
  <si>
    <r>
      <t>Μεταβολή</t>
    </r>
    <r>
      <rPr>
        <sz val="10"/>
        <rFont val="Tahoma"/>
        <family val="2"/>
      </rPr>
      <t xml:space="preserve"> Προκαταβολών πελατείας</t>
    </r>
  </si>
  <si>
    <r>
      <t>Μεταβολή</t>
    </r>
    <r>
      <rPr>
        <sz val="10"/>
        <rFont val="Tahoma"/>
        <family val="2"/>
      </rPr>
      <t xml:space="preserve"> Αποθεμάτων</t>
    </r>
  </si>
  <si>
    <r>
      <t>Μεταβολή</t>
    </r>
    <r>
      <rPr>
        <sz val="10"/>
        <rFont val="Tahoma"/>
        <family val="2"/>
      </rPr>
      <t xml:space="preserve"> Υποχρεώσεων σε προμηθευτές</t>
    </r>
  </si>
  <si>
    <r>
      <t>Μεταβολή</t>
    </r>
    <r>
      <rPr>
        <sz val="10"/>
        <rFont val="Tahoma"/>
        <family val="2"/>
      </rPr>
      <t xml:space="preserve"> Λοιπών χρεωστών</t>
    </r>
  </si>
  <si>
    <r>
      <t>Μεταβολή</t>
    </r>
    <r>
      <rPr>
        <sz val="10"/>
        <rFont val="Tahoma"/>
        <family val="2"/>
      </rPr>
      <t xml:space="preserve"> Λοιπών πιστωτών</t>
    </r>
  </si>
  <si>
    <r>
      <t>Μεταβολή</t>
    </r>
    <r>
      <rPr>
        <sz val="10"/>
        <rFont val="Tahoma"/>
        <family val="2"/>
      </rPr>
      <t xml:space="preserve"> καθαρών φορολογικών υποχρεώσεων</t>
    </r>
  </si>
  <si>
    <r>
      <t>Μεταβολή</t>
    </r>
    <r>
      <rPr>
        <sz val="10"/>
        <rFont val="Tahoma"/>
        <family val="2"/>
      </rPr>
      <t xml:space="preserve"> παγίων</t>
    </r>
  </si>
  <si>
    <t>Επενδυτική Ταμειακή Ροή</t>
  </si>
  <si>
    <t>Ταμειακή Ροή προ εξωτερικής χρηματοδότησης</t>
  </si>
  <si>
    <r>
      <t>Μεταβολή</t>
    </r>
    <r>
      <rPr>
        <sz val="10"/>
        <rFont val="Tahoma"/>
        <family val="2"/>
      </rPr>
      <t xml:space="preserve"> καθαρής θέσης</t>
    </r>
  </si>
  <si>
    <r>
      <t>Μεταβολή</t>
    </r>
    <r>
      <rPr>
        <sz val="10"/>
        <rFont val="Tahoma"/>
        <family val="2"/>
      </rPr>
      <t xml:space="preserve"> τραπεζικού δανεισμού</t>
    </r>
  </si>
  <si>
    <t>Χρηματοδοτική Ταμειακή Ροή</t>
  </si>
  <si>
    <t>Συνολική Ταμειακή Ροή</t>
  </si>
  <si>
    <t>αποθέματα</t>
  </si>
  <si>
    <t>ΑΠΟΔΟΣΗ  ΕΝΕΡΓΗΤΙΚΟΥ (RoA)</t>
  </si>
  <si>
    <t>ΑΡΙΘΜΟΔΕΙΚΤΕΣ</t>
  </si>
  <si>
    <r>
      <t>Β/Ε     [*</t>
    </r>
    <r>
      <rPr>
        <b/>
        <sz val="8"/>
        <rFont val="Tahoma"/>
        <family val="2"/>
      </rPr>
      <t>1]</t>
    </r>
  </si>
  <si>
    <t>ΒΑΘΜ.                [*4]</t>
  </si>
  <si>
    <t>ΑΝΑΠΤΥΞΗ</t>
  </si>
  <si>
    <t>Κέρδη προ φόρων</t>
  </si>
  <si>
    <t>Ενεργητικό</t>
  </si>
  <si>
    <t>Καθαρή Θέση</t>
  </si>
  <si>
    <t>ΑΠΟΔΟΣΗ ΠΩΛΗΣΕΩΝ</t>
  </si>
  <si>
    <t>ΑΠΟΔΟΣΗ ΚΕΦΑΛΑΙΩΝ</t>
  </si>
  <si>
    <t>ΚΑΛΥΨΗ ΧΡΕΟΥΣ</t>
  </si>
  <si>
    <t>Κάλυψη χρέους από κέρδη</t>
  </si>
  <si>
    <t>ΚΕΦΑΛΑΙΑΚΗ ΔΙΑΡΘΡΩΣΗ</t>
  </si>
  <si>
    <t>ΡΕΥΣΤΟΤΗΤΑ</t>
  </si>
  <si>
    <t>Κεφαλαιακή Ρευστότητα</t>
  </si>
  <si>
    <t>Κάλυψη τρεχ. υποχρεώσεων</t>
  </si>
  <si>
    <t>Ταμειακή απόδοση πωλήσεων</t>
  </si>
  <si>
    <t>Μικτό Περιθώριο Κέρδους</t>
  </si>
  <si>
    <t>Λειτουργικό Περιθώριο Κέρδους</t>
  </si>
  <si>
    <t>Καθαρό Περιθώριο Κέρδους</t>
  </si>
  <si>
    <t>Ταμ. Μετασχηματισμός Κερδών</t>
  </si>
  <si>
    <t>Μερισματική απόδοση Καθ. Θ.</t>
  </si>
  <si>
    <t>Κάλυψη χρέους από Ταμ. Ροές</t>
  </si>
  <si>
    <t>Γενική Ρευστότητα</t>
  </si>
  <si>
    <t>Άμεση Ρευστότητα</t>
  </si>
  <si>
    <t>13α.</t>
  </si>
  <si>
    <t>12α.</t>
  </si>
  <si>
    <t>12β.</t>
  </si>
  <si>
    <t>13β.</t>
  </si>
  <si>
    <t>VΙI.</t>
  </si>
  <si>
    <t>ΑΠΟΤΕΛΕΣΜΑΤΙΚΟΤΗΤΑ</t>
  </si>
  <si>
    <t>Ανακύκλωση Ενεργητικού</t>
  </si>
  <si>
    <t>Ανακύκλωση Κυκλ. Ενεργητικού</t>
  </si>
  <si>
    <t>Ένταση Παγίων</t>
  </si>
  <si>
    <t>Χρηματοοικονομικό κόστος</t>
  </si>
  <si>
    <t>%</t>
  </si>
  <si>
    <t>Δεδομένα</t>
  </si>
  <si>
    <t>Πωλήσεις</t>
  </si>
  <si>
    <t>Κόστος πωληθέντων</t>
  </si>
  <si>
    <t>πίστωση πελατείας</t>
  </si>
  <si>
    <t>ταμειακά διαθέσιμα</t>
  </si>
  <si>
    <t>πίστωση προμηθευτών</t>
  </si>
  <si>
    <t>Λειτουργική χρημση</t>
  </si>
  <si>
    <t>αποθέματα [= 2 Χ 3 / 360]</t>
  </si>
  <si>
    <t>ΚΕΦΑΛΑΙΟ ΚΙΝΗΣΗΣ      [= α+β+γ]</t>
  </si>
  <si>
    <t>ΚΑΘΑΡΟ ΚΕΦΑΛΑΙΟ ΚΙΝΗΣΗΣ    [= Ι - δ]</t>
  </si>
  <si>
    <t>πίστωση πελατείας [= 1 Χ 4 / 360]</t>
  </si>
  <si>
    <t>ταμειακά διαθέσιμα [= 2 Χ 5 / 360]</t>
  </si>
  <si>
    <t>πίστωση προμηθευτών [= 2 Χ 6 / 360]</t>
  </si>
  <si>
    <t>ΕΙΔΟΣ</t>
  </si>
  <si>
    <t>χιλ.€</t>
  </si>
  <si>
    <t>ΜΕΤΑΒΛΗΤΟ</t>
  </si>
  <si>
    <t>ΣΤΑΘΕΡΟ</t>
  </si>
  <si>
    <t>Β. ΥΠΟΛΟΓΙΣΜΟΣ ΝΕΚΡΟΥ ΣΗΜΕΙΟΥ ΠΩΛΗΣΕΩΝ</t>
  </si>
  <si>
    <t>Μεταβλητό Κόστος</t>
  </si>
  <si>
    <t>Σταθερό κόστος</t>
  </si>
  <si>
    <r>
      <t xml:space="preserve">Περιθώριο Συνεισφοράς </t>
    </r>
    <r>
      <rPr>
        <sz val="10"/>
        <rFont val="Tahoma"/>
        <family val="2"/>
      </rPr>
      <t xml:space="preserve">[= (1-2) / 1] </t>
    </r>
  </si>
  <si>
    <r>
      <t xml:space="preserve">Νεκρό Σημείο Πωλήσεων </t>
    </r>
    <r>
      <rPr>
        <sz val="10"/>
        <rFont val="Tahoma"/>
        <family val="2"/>
      </rPr>
      <t>[= 4 / 3]</t>
    </r>
  </si>
  <si>
    <r>
      <t xml:space="preserve">Βαθμός Ασφάλειας ΝΣΠ </t>
    </r>
    <r>
      <rPr>
        <sz val="10"/>
        <rFont val="Tahoma"/>
        <family val="2"/>
      </rPr>
      <t>[= (1-5) / 1] %</t>
    </r>
  </si>
  <si>
    <t>Ενσώματα πάγια (αναπόσβεστα) [=Σ4+…+9-10]</t>
  </si>
  <si>
    <t>Εμπορικές απαιτήσεις [=Σ19+…+23-24]</t>
  </si>
  <si>
    <t>[1-2+3] =</t>
  </si>
  <si>
    <t>[4+5-6] =</t>
  </si>
  <si>
    <t>[ΙΙΙ +- Σ7…12] =</t>
  </si>
  <si>
    <t>[I+II+III] =</t>
  </si>
  <si>
    <t>[α-β] =</t>
  </si>
  <si>
    <t>Σχετικό εύρος  παραγωγής       - μέγιστο</t>
  </si>
  <si>
    <t xml:space="preserve">                                            - ελάχιστο</t>
  </si>
  <si>
    <t>Μακροπρόθ.</t>
  </si>
  <si>
    <t>Βραχυπρόθ.</t>
  </si>
  <si>
    <t>Κύκλος Εργασιών</t>
  </si>
  <si>
    <t>Απόδοση Ιδίων Κεφαλαίων</t>
  </si>
  <si>
    <t>Απόδοση Απασχολ. Κεφαλαίων</t>
  </si>
  <si>
    <t>Μερισματική απόδοση κερδών</t>
  </si>
  <si>
    <t>Συντήρηση Υποδομής</t>
  </si>
  <si>
    <t>Αποθεματοποίηση (ημ.)</t>
  </si>
  <si>
    <t>Πιστώσεις Πελατείας (ημ.)</t>
  </si>
  <si>
    <t>Πιστώσεις Προμηθευτών (ημ.)</t>
  </si>
  <si>
    <t xml:space="preserve">Α. ΚΑΤΑΝΟΜΗ ΚΟΣΤΟΥΣ ΣΕ ΣΤΑΘΕΡΟ ΚΑΙ ΜΕΤΑΒΛΗΤΟ </t>
  </si>
  <si>
    <t>ΧΡΟΝΟΔΙΑΓΡΑΜΜΑ ΥΛΟΠΟΙΗΣΗΣ ΕΠΕΝΔΥΣΗΣ</t>
  </si>
  <si>
    <t>ΕΡΓΟΣΤΑΣΙΟ</t>
  </si>
  <si>
    <t>ISO 9000</t>
  </si>
  <si>
    <t xml:space="preserve">   ISO 9000</t>
  </si>
  <si>
    <t>ΠΑΓΙΑ ΕΠΕΝΔΥΣΗ ΕΡΓΟΣΤΑΣΙΟΥ</t>
  </si>
  <si>
    <t>ΣΥΝΟΛΟ ΠΑΓΙΩΝ ΕΠΕΝΔΥΣΕΩΝ</t>
  </si>
  <si>
    <t>Καταστήματα</t>
  </si>
  <si>
    <t>Απόθεμα εμπορευμάτων</t>
  </si>
  <si>
    <t>Διάφορα έξοδα</t>
  </si>
  <si>
    <t>1 :</t>
  </si>
  <si>
    <t>Αποθεματικό</t>
  </si>
  <si>
    <t>Κέρδη σε νέα χρήση</t>
  </si>
  <si>
    <t>Ανασχεδιασμός - Ίδρυση Καταστημάτων</t>
  </si>
  <si>
    <t>Προβλέψεις</t>
  </si>
  <si>
    <t>ΑΝΑΛΥΣΗ ΠΩΛΗΣΕΩΝ (σε χιλ. €)</t>
  </si>
  <si>
    <t>Πωλήσεις franchising</t>
  </si>
  <si>
    <t>ΑΝΑΛΥΣΗ ΚΟΣΤΟΥΣ ΠΩΛΗΘΕΝΤΩΝ (σε χιλ. €)</t>
  </si>
  <si>
    <t xml:space="preserve">             Αποθέματα προς πώληση</t>
  </si>
  <si>
    <r>
      <t xml:space="preserve">μείον  </t>
    </r>
    <r>
      <rPr>
        <sz val="10"/>
        <rFont val="Tahoma"/>
        <family val="2"/>
      </rPr>
      <t>Αποθέματα λήξης</t>
    </r>
  </si>
  <si>
    <t xml:space="preserve">          Αποθέματα έναρξης</t>
  </si>
  <si>
    <r>
      <t>συν</t>
    </r>
    <r>
      <rPr>
        <sz val="10"/>
        <rFont val="Tahoma"/>
        <family val="2"/>
      </rPr>
      <t xml:space="preserve">    Αγορές περιόδου χρήσης</t>
    </r>
  </si>
  <si>
    <t xml:space="preserve">            Ανάλωση Αποθεμάτων</t>
  </si>
  <si>
    <r>
      <t>συν</t>
    </r>
    <r>
      <rPr>
        <sz val="10"/>
        <rFont val="Tahoma"/>
        <family val="2"/>
      </rPr>
      <t xml:space="preserve">     Λοιπά βιομηχανικά έξοδα</t>
    </r>
  </si>
  <si>
    <t>Ανασχεδιασμός  - Ίδρυση Καταστημάτων</t>
  </si>
  <si>
    <r>
      <t xml:space="preserve">μείον   </t>
    </r>
    <r>
      <rPr>
        <sz val="10"/>
        <rFont val="Tahoma"/>
        <family val="2"/>
      </rPr>
      <t>Λειτουργικές Δαπάνες Πωλήσεων</t>
    </r>
  </si>
  <si>
    <r>
      <t xml:space="preserve">μείον   </t>
    </r>
    <r>
      <rPr>
        <sz val="10"/>
        <rFont val="Tahoma"/>
        <family val="2"/>
      </rPr>
      <t xml:space="preserve">Λειτουργικές Διοικητικές Δαπάνες </t>
    </r>
  </si>
  <si>
    <r>
      <t>μείον</t>
    </r>
    <r>
      <rPr>
        <sz val="10"/>
        <rFont val="Tahoma"/>
        <family val="2"/>
      </rPr>
      <t xml:space="preserve">   Χρηματοοικονομικό Κόστος</t>
    </r>
  </si>
  <si>
    <r>
      <t xml:space="preserve">συν     </t>
    </r>
    <r>
      <rPr>
        <sz val="10"/>
        <rFont val="Tahoma"/>
        <family val="2"/>
      </rPr>
      <t>Ανόργανα και Έκτακτα Αποτελέσματα</t>
    </r>
  </si>
  <si>
    <r>
      <t xml:space="preserve">μείον   </t>
    </r>
    <r>
      <rPr>
        <sz val="10"/>
        <rFont val="Tahoma"/>
        <family val="2"/>
      </rPr>
      <t xml:space="preserve">Αποσβέσεις </t>
    </r>
  </si>
  <si>
    <r>
      <t>μείον</t>
    </r>
    <r>
      <rPr>
        <sz val="10"/>
        <rFont val="Tahoma"/>
        <family val="2"/>
      </rPr>
      <t xml:space="preserve">   Φόροι Εισοδήματος</t>
    </r>
  </si>
  <si>
    <t>% Κερδών</t>
  </si>
  <si>
    <t xml:space="preserve">% Κερδών </t>
  </si>
  <si>
    <t xml:space="preserve">           Καθαρό Αποτέλεσμα προ αποσβέσεων</t>
  </si>
  <si>
    <t xml:space="preserve">              Καθαρό Αποτέλεσμα προ φόρων</t>
  </si>
  <si>
    <r>
      <t xml:space="preserve">συν     </t>
    </r>
    <r>
      <rPr>
        <sz val="10"/>
        <rFont val="Tahoma"/>
        <family val="2"/>
      </rPr>
      <t>Εργατικό κόστος παραγωγής</t>
    </r>
  </si>
  <si>
    <t>ΑΠΟΤΕΛΕΣΜΑΤΑ ΧΡΗΣΗΣ - ΙΣΤΟΡΙΚΑ ΚΑΙ ΠΡΟΒΛΕΨΕΙΣ (σε χιλ. €)</t>
  </si>
  <si>
    <t>ΕΝΕΡΓΗΤΙΚΟ</t>
  </si>
  <si>
    <t>ΠΑΘΗΤΙΚΟ</t>
  </si>
  <si>
    <t>Διαφορές αναπροσαρμογής υπέρ το άρτιο</t>
  </si>
  <si>
    <t>ΚΑΘΑΡΗ ΘΕΣΗ [=Σ1+…+6]</t>
  </si>
  <si>
    <t>ΣΥΝΟΛΟ ΔΑΠΑΝΩΝ ΠΟΛΥΕΤΟΥΣ ΑΠΟΣΒΕΣΗΣ (Ι+ΙΙ)</t>
  </si>
  <si>
    <t>Εμπορικές Υποχρεώσεις σε συγγενικές επιχειρήσεις</t>
  </si>
  <si>
    <t>Μακροπρόθεσμος τραπεζικός δανεισμός + leasing</t>
  </si>
  <si>
    <t>Βραχυπρόθεσμες δόσεις μακροπρόθεσμων δανείων + leas</t>
  </si>
  <si>
    <t>Προκαταβολές πελατών (συγγενικών επιχειρήσεων)</t>
  </si>
  <si>
    <t>ΤΑΜΕΙΑΚΕΣ ΡΟΕΣ - ΙΣΤΟΡΙΚΕΣ ΚΑΙ ΠΡΟΒΛΕΨΕΙΣ (σε χιλ. €)</t>
  </si>
  <si>
    <t>ΙΣΟΛΟΓΙΣΜΟΙ - ΙΣΤΟΡΙΚΟΙ ΚΑΙ ΠΡΟΒΛΕΨΕΙΣ (σε χιλ. €)</t>
  </si>
  <si>
    <r>
      <t xml:space="preserve">μείον   </t>
    </r>
    <r>
      <rPr>
        <sz val="10"/>
        <rFont val="Tahoma"/>
        <family val="2"/>
      </rPr>
      <t>Κόστος Πωληθέντων (προ αποσβέσεων)</t>
    </r>
  </si>
  <si>
    <t>ΠΡΟΣΗΜΟ - ΤΥΠΟΙ</t>
  </si>
  <si>
    <t>Ανόργανα και Έκτακτα "έσοδα-έξοδα"</t>
  </si>
  <si>
    <t>[Ι+ΙΙ] =</t>
  </si>
  <si>
    <r>
      <t xml:space="preserve">Μεταβολή </t>
    </r>
    <r>
      <rPr>
        <sz val="10"/>
        <rFont val="Tahoma"/>
        <family val="2"/>
      </rPr>
      <t>μερισμάτων</t>
    </r>
  </si>
  <si>
    <r>
      <t xml:space="preserve">Μεταβολή </t>
    </r>
    <r>
      <rPr>
        <sz val="10"/>
        <rFont val="Tahoma"/>
        <family val="2"/>
      </rPr>
      <t>Προβλέψεων</t>
    </r>
  </si>
  <si>
    <t>Αποσβέσεις</t>
  </si>
  <si>
    <r>
      <t>Μεταβολή</t>
    </r>
    <r>
      <rPr>
        <sz val="10"/>
        <rFont val="Tahoma"/>
        <family val="2"/>
      </rPr>
      <t xml:space="preserve"> βραχυπρόθεσμων επενδύσεων</t>
    </r>
  </si>
  <si>
    <r>
      <t>Μεταβολή</t>
    </r>
    <r>
      <rPr>
        <sz val="10"/>
        <rFont val="Tahoma"/>
        <family val="2"/>
      </rPr>
      <t xml:space="preserve"> αποσβέσεων</t>
    </r>
  </si>
  <si>
    <r>
      <t>Μεταβολή</t>
    </r>
    <r>
      <rPr>
        <sz val="10"/>
        <rFont val="Tahoma"/>
        <family val="2"/>
      </rPr>
      <t xml:space="preserve"> συμμετοχών και μακροπρόθεσμων απαιτήσεων</t>
    </r>
  </si>
  <si>
    <t>ΙΣΟΛΟΓΙΣΜΟΣ</t>
  </si>
  <si>
    <t>ΑΡΙΘΜΟΔΕΙΚΤΕΣ - ΙΣΤΟΡΙΚΟΙ ΚΑΙ ΠΡΟΒΛΕΨΕΙΣ</t>
  </si>
  <si>
    <t>Αποθεματικά</t>
  </si>
  <si>
    <t>Σ19+...+26 =</t>
  </si>
  <si>
    <t>ΚΛ.                [*3]</t>
  </si>
  <si>
    <t>ΕΡΜ.                [*2]</t>
  </si>
  <si>
    <t>Κόστος Πωληθέντων (προ αποσβ.)</t>
  </si>
  <si>
    <t>Μόχλευση                          (1:</t>
  </si>
  <si>
    <t>ΩΡΙΜΑΝΣΗ ΜΑΚΡΟΠΡΟΘΕΣΜΩΝ ΥΠΟΧΡΕΩΣΕΩΝ (σε χιλ. €)</t>
  </si>
  <si>
    <t>Μακροπρόθεσμα τραπεζικά δάνεια + leasing</t>
  </si>
  <si>
    <t>Παλαιά Μακροπρόθεσμα τραπεζικά δάνεια</t>
  </si>
  <si>
    <t xml:space="preserve">ΣΥΝΟΛ. ΜΑΚΡΟΠΡ. ΥΠΟΧΡ. </t>
  </si>
  <si>
    <t>Νέα Μακροπρόθεσμα τραπεζικά δάνεια</t>
  </si>
  <si>
    <t>ΔΙΑΦΟΡΑ ΤΑΜΕΙΑΚΩΝ ΔΙΑΘΕΣΙΜΩΝ</t>
  </si>
  <si>
    <t>ΔΙΑΦΟΡΑ</t>
  </si>
  <si>
    <t>Δ%</t>
  </si>
  <si>
    <t>Απόδοση πωλήσεων</t>
  </si>
  <si>
    <t>Εκμετάλλευση Ενεργητικού</t>
  </si>
  <si>
    <t>ΥΠΟΛΟΓΙΣΜΟΣ ΑΝΑΓΚΩΝ ΚΕΦΑΛΑΙΟΥ ΚΙΝΗΣΗΣ  (σε χιλ. €)</t>
  </si>
  <si>
    <t xml:space="preserve">Υπολογισμός αναγκών κεφαλαίου κίνησης </t>
  </si>
  <si>
    <t>Κέρδη (μετά από φόρους, προ αποσβέσεων)</t>
  </si>
  <si>
    <t>Μόχλευση</t>
  </si>
  <si>
    <t>ΑΠΟΔΟΣΗ  ΙΔΙΩΝ ΚΕΦΑΛΑΙΩΝ (RoΕ)</t>
  </si>
  <si>
    <t>[: 8/7]</t>
  </si>
  <si>
    <t>[: 7/9]</t>
  </si>
  <si>
    <t>[: 9/10]</t>
  </si>
  <si>
    <t>[: 11*12*13 ]</t>
  </si>
  <si>
    <t>Δεσμεύσεις σε:                                (ημ.)</t>
  </si>
  <si>
    <t>Δεσμεύσεις σε:                                                  (χιλ. €)</t>
  </si>
  <si>
    <t>Ταμειακή διαθεσιμότητα (ημ.)</t>
  </si>
  <si>
    <t>Σ13+...+17 =</t>
  </si>
  <si>
    <t>Λειτουργική  Ταμειακή Ροή</t>
  </si>
  <si>
    <t xml:space="preserve">Ελεύθερη Ταμειακή Ροή </t>
  </si>
  <si>
    <t>ΚΕΦΑΛΑΙΟ ΚΙΝΗΣΗΣ / ΚΥΚΛΟΣ ΕΡΓΑΣΙΩΝ</t>
  </si>
  <si>
    <t xml:space="preserve"> [= ΙΙ / 1]</t>
  </si>
  <si>
    <t>ώριμο χρέος χρήσης (δόσεις + τόκοι)</t>
  </si>
  <si>
    <t>[Ι-27] =</t>
  </si>
  <si>
    <t xml:space="preserve">Σωρευτική Ελεύθερη Ταμειακή Ροή </t>
  </si>
  <si>
    <t>Λειτουργική Ταμειακή Ροή</t>
  </si>
  <si>
    <t xml:space="preserve">ΕΡΜΗΝΕΙΑ ΣΥΜΒΟΛΩΝ                                                                                                                                                                                                                                                         *1  χαρακτηρισμός βελτίωσης (Β) ή επιδείνωσης (Ε) κάθε δείκτη                                                                                                                                                                                                                                         *2  ερμηνεία: συνθήκες αγοράς (σ.α.) ή εσωτερικοί παράγοντες της επιχείρησης (ε.π.) ή εποχικότητα (ε.)                                                                                                                *3  μέσος όρος κλαδικού δείκτη                                                                                                                                                                                                                               *4  βαθμολογία δείκτη (λαμβάνοντας υπόψη και την κλαδική ανάλυση) στην  κλίμακα 1 - 5 (1: άριστα, 5: σοβαρό πρόβλημα)
</t>
  </si>
  <si>
    <t>%                    Κόστους Πωληθ.</t>
  </si>
  <si>
    <t>%                      Κόστους Πωληθ.</t>
  </si>
  <si>
    <t>ΑΝΑΛΥΣΗ DUPONT</t>
  </si>
  <si>
    <t>ΣΥΝΟΠΤΙΚΟΣ ΠΡΟΫΠΟΛΟΓΙΣΜΟΣ</t>
  </si>
  <si>
    <t>Δ.</t>
  </si>
  <si>
    <t>Μακροπρόθεσμος Τραπεζικός Δανεισμός</t>
  </si>
  <si>
    <t>Βραχυπρόθεσμος Τραπεζικός Δανεισμός</t>
  </si>
  <si>
    <t>ΧΡΗΜΑΤΟΔΟΤΙΚΟ ΣΧΗΜΑ ΕΠΕΝΔΥΣΗΣ</t>
  </si>
  <si>
    <t>ΚΟΣΤΟΣ ΕΠΕΝΔΥΣΗΣ (σε χιλ. €)</t>
  </si>
  <si>
    <t>ΣΥΝΟΠΤΙΚΗ ΟΙΚΟΝΟΜΙΚΗ ΕΠΙΔΟΣΗ</t>
  </si>
  <si>
    <t>Μικτό κέρδος</t>
  </si>
  <si>
    <t>Λειτουργικό κέρδος</t>
  </si>
  <si>
    <t>Καθαρό κέρδος (προ φόρων και αποσβέσεων)</t>
  </si>
  <si>
    <t>2011 (προβλ.)</t>
  </si>
  <si>
    <t>ΣΥΝΟΠΤΙΚΗ ΟΙΚΟΝΟΜΙΚΗ ΘΕΣΗ</t>
  </si>
  <si>
    <t>Πάγιο Ενεργητικό</t>
  </si>
  <si>
    <t>Αποθέματα</t>
  </si>
  <si>
    <t>Απαιτήσεις</t>
  </si>
  <si>
    <t>Καθαρή θέση</t>
  </si>
  <si>
    <t>Μακροπρόθεσμες Υποχρεώσεις και προβλέψεις</t>
  </si>
  <si>
    <t>Βραχυπρόθεσμες Υποχρεώσεις</t>
  </si>
  <si>
    <t>ΣΤΟΙΧΕΙΑ</t>
  </si>
  <si>
    <t>ΔΟΜΗ</t>
  </si>
  <si>
    <t>Επενδύσεις και ταμειακά διαθέσιμα</t>
  </si>
  <si>
    <t>ΠΑΡΑΡΤΗΜΑ: ΟΙΚΟΝΟΜΙΚΑ ΣΤΟΙΧΕΙΑ ΚΑΙ ΠΡΟΒΛΕΨΕΙΣ</t>
  </si>
  <si>
    <t>ΠΡΟΫΠΟΛΟΓΙΣΜΟΣ ΕΠΕΝΔΥΤΙΚΗΣ ΔΑΠΑΝΗΣ</t>
  </si>
  <si>
    <t>ΑΠΟΤΕΛΕΣΜΑΤΑ ΧΡΗΣΗΣ</t>
  </si>
  <si>
    <t>ΙΣΟΛΟΓΙΣΜΟΙ</t>
  </si>
  <si>
    <t>ΤΑΜΕΙΑΚΕΣ ΡΟΕΣ</t>
  </si>
  <si>
    <t>ΑΝΑΛΥΣΗ ΝΕΚΡΟΥ ΣΗΜΕΙΟΥ ΠΩΛΗΣΕΩΝ</t>
  </si>
  <si>
    <t>ΑΝΑΛΥΣΗ ΠΩΛΗΣΕΩΝ</t>
  </si>
  <si>
    <t>ΑΝΑΛΥΣΗ ΚΟΣΤΟΥΣ ΠΩΛΗΘΕΝΤΩΝ</t>
  </si>
  <si>
    <t>ΩΡΙΜΑΝΣΗ ΜΑΚΡΟΠΡΟΘΕΣΜΩΝ ΥΠΟΧΡΕΩΣΕΩΝ</t>
  </si>
  <si>
    <t>ΥΠΟΛΟΓΙΣΜΟΣ ΑΝΑΓΚΩΝ ΚΕΦΑΛΑΙΟΥ ΚΙΝΗΣΗΣ</t>
  </si>
  <si>
    <t>BUSINESS PLAN</t>
  </si>
  <si>
    <t>Κυκλοφορούν Ενεργητικό</t>
  </si>
  <si>
    <t>ΣΥΝΟΛΙΚΟ ΕΝΕΡΓΗΤΙΚΟ</t>
  </si>
  <si>
    <t>Συνολικές Υποχρεώσεις</t>
  </si>
  <si>
    <t>ΣΥΝΟΛΙΚΟ ΠΑΘΗΤΙΚΟ</t>
  </si>
  <si>
    <t xml:space="preserve">"το ΕΠΙΧΕΙΡΗΜΑΤΙΚΟ ΟΡΑΜΑ σε BUSINESS PLAN"
         Β. ΚΕΦΗΣ – Π. ΠΑΠΑΖΑΧΑΡΙΟΥ                         εκδόσεις ΚΡΙΤΙΚΗ
</t>
  </si>
  <si>
    <t xml:space="preserve">"το ΕΠΙΧΕΙΡΗΜΑΤΙΚΟ ΟΡΑΜΑ σε BUSINESS PLAN"                    Β. ΚΕΦΗΣ – Π. ΠΑΠΑΖΑΧΑΡΙΟΥ        εκδόσεις ΚΡΙΤΙΚΗ
</t>
  </si>
  <si>
    <t>20ΧΧ-2</t>
  </si>
  <si>
    <t>20ΧΧ-1</t>
  </si>
  <si>
    <t>20ΧΧ</t>
  </si>
  <si>
    <t>20ΧΧ+1</t>
  </si>
  <si>
    <t>20ΧΧ+2</t>
  </si>
  <si>
    <t>20ΧΧ+3</t>
  </si>
  <si>
    <t>20ΧΧ+1 (προβλ.)</t>
  </si>
  <si>
    <t>ΑΝΑΛΥΣΗ ΝΕΚΡΟΥ ΣΗΜΕΙΟΥ ΠΩΛΗΣΕΩΝ 20ΧΧ</t>
  </si>
  <si>
    <t>31/12/20ΧΧ</t>
  </si>
  <si>
    <t>31/12/20ΧΧ+1</t>
  </si>
  <si>
    <t>31/12/20ΧΧ+2</t>
  </si>
  <si>
    <r>
      <t>20ΧΧ+1 (</t>
    </r>
    <r>
      <rPr>
        <b/>
        <sz val="9"/>
        <rFont val="Tahoma"/>
        <family val="2"/>
      </rPr>
      <t>πρόβλεψη</t>
    </r>
    <r>
      <rPr>
        <b/>
        <sz val="10"/>
        <rFont val="Tahoma"/>
        <family val="2"/>
      </rPr>
      <t>)</t>
    </r>
  </si>
  <si>
    <r>
      <t>20ΧΧ+2 (</t>
    </r>
    <r>
      <rPr>
        <b/>
        <sz val="9"/>
        <rFont val="Tahoma"/>
        <family val="2"/>
      </rPr>
      <t>πρόβλεψη</t>
    </r>
    <r>
      <rPr>
        <b/>
        <sz val="10"/>
        <rFont val="Tahoma"/>
        <family val="2"/>
      </rPr>
      <t>)</t>
    </r>
  </si>
  <si>
    <r>
      <t>20ΧΧ+3 (</t>
    </r>
    <r>
      <rPr>
        <b/>
        <sz val="9"/>
        <rFont val="Tahoma"/>
        <family val="2"/>
      </rPr>
      <t>πρόβλεψη</t>
    </r>
    <r>
      <rPr>
        <b/>
        <sz val="10"/>
        <rFont val="Tahoma"/>
        <family val="2"/>
      </rPr>
      <t>)</t>
    </r>
  </si>
  <si>
    <t xml:space="preserve">                                BUSINESS PLAN                                             13</t>
  </si>
  <si>
    <t xml:space="preserve">                                  BUSINESS PLAN                                                 11</t>
  </si>
  <si>
    <t xml:space="preserve">               BUSINESS PLAN                    10</t>
  </si>
  <si>
    <t xml:space="preserve">          BUSINESS PLAN              9</t>
  </si>
  <si>
    <t xml:space="preserve">            BUSINESS PLAN                                8</t>
  </si>
  <si>
    <t xml:space="preserve">                                                  BUSINESS PLAN                                                       7</t>
  </si>
  <si>
    <t xml:space="preserve">                                        BUSINESS PLAN                                                       6</t>
  </si>
  <si>
    <t xml:space="preserve">                                              BUSINESS PLAN                                                                5</t>
  </si>
  <si>
    <t xml:space="preserve">                                       BUSINESS PLAN                                                              4</t>
  </si>
  <si>
    <t xml:space="preserve">                       BUSINESS PLAN                           3</t>
  </si>
  <si>
    <t xml:space="preserve">                  BUSINESS PLAN                                 2</t>
  </si>
  <si>
    <t xml:space="preserve">                                BUSINESS PLAN                                           1</t>
  </si>
  <si>
    <t xml:space="preserve">                  BUSINESS PLAN                       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</si>
</sst>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#,##0\ _€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mmm\-yyyy"/>
  </numFmts>
  <fonts count="8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20"/>
      <color indexed="61"/>
      <name val="Georgia"/>
      <family val="1"/>
    </font>
    <font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b/>
      <sz val="16"/>
      <color indexed="57"/>
      <name val="Georgia"/>
      <family val="1"/>
    </font>
    <font>
      <sz val="16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b/>
      <sz val="11"/>
      <name val="Tahoma"/>
      <family val="2"/>
    </font>
    <font>
      <b/>
      <sz val="12"/>
      <name val="Arial"/>
      <family val="0"/>
    </font>
    <font>
      <b/>
      <sz val="12"/>
      <color indexed="61"/>
      <name val="Tahoma"/>
      <family val="2"/>
    </font>
    <font>
      <b/>
      <sz val="11"/>
      <color indexed="61"/>
      <name val="Tahoma"/>
      <family val="2"/>
    </font>
    <font>
      <b/>
      <i/>
      <sz val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0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b/>
      <sz val="9"/>
      <name val="Tahoma"/>
      <family val="2"/>
    </font>
    <font>
      <b/>
      <sz val="14"/>
      <color indexed="61"/>
      <name val="Georgia"/>
      <family val="1"/>
    </font>
    <font>
      <b/>
      <sz val="16"/>
      <color indexed="61"/>
      <name val="Georgia"/>
      <family val="1"/>
    </font>
    <font>
      <sz val="10"/>
      <color indexed="61"/>
      <name val="Georgia"/>
      <family val="1"/>
    </font>
    <font>
      <sz val="10"/>
      <name val="Georgia"/>
      <family val="1"/>
    </font>
    <font>
      <b/>
      <sz val="12"/>
      <name val="Georgia"/>
      <family val="1"/>
    </font>
    <font>
      <sz val="14"/>
      <color indexed="61"/>
      <name val="Georgia"/>
      <family val="1"/>
    </font>
    <font>
      <sz val="14"/>
      <name val="Georgia"/>
      <family val="1"/>
    </font>
    <font>
      <b/>
      <sz val="14"/>
      <name val="Georgia"/>
      <family val="1"/>
    </font>
    <font>
      <sz val="12"/>
      <name val="Georgia"/>
      <family val="1"/>
    </font>
    <font>
      <b/>
      <sz val="12"/>
      <color indexed="20"/>
      <name val="Georgia"/>
      <family val="1"/>
    </font>
    <font>
      <b/>
      <sz val="10"/>
      <color indexed="2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color indexed="12"/>
      <name val="Georgia"/>
      <family val="1"/>
    </font>
    <font>
      <sz val="14"/>
      <name val="Arial"/>
      <family val="0"/>
    </font>
    <font>
      <b/>
      <u val="single"/>
      <sz val="14"/>
      <color indexed="12"/>
      <name val="Georgia"/>
      <family val="1"/>
    </font>
    <font>
      <u val="single"/>
      <sz val="14"/>
      <name val="Arial"/>
      <family val="0"/>
    </font>
    <font>
      <b/>
      <sz val="10"/>
      <color indexed="6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sz val="7.8"/>
      <color indexed="8"/>
      <name val="Tahoma"/>
      <family val="0"/>
    </font>
    <font>
      <sz val="8.7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21" borderId="2" applyNumberForma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2" fillId="28" borderId="3" applyNumberFormat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28" borderId="1" applyNumberFormat="0" applyAlignment="0" applyProtection="0"/>
  </cellStyleXfs>
  <cellXfs count="5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1" fontId="6" fillId="0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9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" fillId="0" borderId="28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8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9" fontId="2" fillId="0" borderId="25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1" fontId="2" fillId="0" borderId="12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right" vertical="center"/>
    </xf>
    <xf numFmtId="9" fontId="2" fillId="0" borderId="4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9" fontId="2" fillId="0" borderId="20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" fontId="2" fillId="0" borderId="12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1" fontId="2" fillId="0" borderId="27" xfId="0" applyNumberFormat="1" applyFont="1" applyBorder="1" applyAlignment="1">
      <alignment vertical="center"/>
    </xf>
    <xf numFmtId="1" fontId="2" fillId="0" borderId="46" xfId="0" applyNumberFormat="1" applyFont="1" applyBorder="1" applyAlignment="1">
      <alignment vertical="center"/>
    </xf>
    <xf numFmtId="1" fontId="2" fillId="0" borderId="4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49" fontId="6" fillId="0" borderId="40" xfId="0" applyNumberFormat="1" applyFont="1" applyBorder="1" applyAlignment="1">
      <alignment horizontal="right" vertical="center"/>
    </xf>
    <xf numFmtId="165" fontId="6" fillId="0" borderId="47" xfId="0" applyNumberFormat="1" applyFont="1" applyBorder="1" applyAlignment="1">
      <alignment horizontal="left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65" fontId="6" fillId="0" borderId="28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0" fillId="0" borderId="52" xfId="0" applyNumberFormat="1" applyBorder="1" applyAlignment="1">
      <alignment vertical="center"/>
    </xf>
    <xf numFmtId="1" fontId="0" fillId="0" borderId="48" xfId="0" applyNumberFormat="1" applyBorder="1" applyAlignment="1">
      <alignment vertical="center"/>
    </xf>
    <xf numFmtId="165" fontId="2" fillId="0" borderId="30" xfId="0" applyNumberFormat="1" applyFont="1" applyBorder="1" applyAlignment="1">
      <alignment vertical="center"/>
    </xf>
    <xf numFmtId="1" fontId="0" fillId="0" borderId="49" xfId="0" applyNumberFormat="1" applyBorder="1" applyAlignment="1">
      <alignment vertical="center"/>
    </xf>
    <xf numFmtId="0" fontId="32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8" fillId="0" borderId="53" xfId="0" applyFont="1" applyBorder="1" applyAlignment="1">
      <alignment vertical="center"/>
    </xf>
    <xf numFmtId="0" fontId="6" fillId="0" borderId="53" xfId="0" applyFont="1" applyBorder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34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9" fontId="2" fillId="0" borderId="5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2" fillId="0" borderId="52" xfId="0" applyFont="1" applyBorder="1" applyAlignment="1">
      <alignment vertical="center"/>
    </xf>
    <xf numFmtId="0" fontId="22" fillId="0" borderId="54" xfId="0" applyFont="1" applyBorder="1" applyAlignment="1">
      <alignment horizontal="right" vertical="center"/>
    </xf>
    <xf numFmtId="0" fontId="22" fillId="0" borderId="48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9" fontId="22" fillId="0" borderId="49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9" fontId="2" fillId="0" borderId="12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9" fontId="2" fillId="0" borderId="39" xfId="0" applyNumberFormat="1" applyFont="1" applyBorder="1" applyAlignment="1">
      <alignment vertical="center"/>
    </xf>
    <xf numFmtId="1" fontId="6" fillId="0" borderId="55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vertical="center"/>
    </xf>
    <xf numFmtId="9" fontId="6" fillId="0" borderId="1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32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9" fontId="2" fillId="0" borderId="57" xfId="0" applyNumberFormat="1" applyFont="1" applyBorder="1" applyAlignment="1">
      <alignment horizontal="right" vertical="center"/>
    </xf>
    <xf numFmtId="9" fontId="2" fillId="0" borderId="58" xfId="0" applyNumberFormat="1" applyFont="1" applyBorder="1" applyAlignment="1">
      <alignment horizontal="right" vertical="center"/>
    </xf>
    <xf numFmtId="49" fontId="8" fillId="0" borderId="53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53" xfId="0" applyFont="1" applyBorder="1" applyAlignment="1">
      <alignment vertical="center"/>
    </xf>
    <xf numFmtId="1" fontId="6" fillId="0" borderId="0" xfId="0" applyNumberFormat="1" applyFont="1" applyAlignment="1">
      <alignment horizontal="right" vertical="center"/>
    </xf>
    <xf numFmtId="9" fontId="6" fillId="0" borderId="57" xfId="0" applyNumberFormat="1" applyFont="1" applyBorder="1" applyAlignment="1">
      <alignment horizontal="right" vertical="center"/>
    </xf>
    <xf numFmtId="9" fontId="6" fillId="0" borderId="58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9" fontId="2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0" fillId="0" borderId="32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9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0" fillId="0" borderId="57" xfId="0" applyNumberFormat="1" applyFont="1" applyBorder="1" applyAlignment="1">
      <alignment horizontal="center" vertical="center"/>
    </xf>
    <xf numFmtId="1" fontId="20" fillId="0" borderId="5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vertical="center"/>
    </xf>
    <xf numFmtId="1" fontId="2" fillId="0" borderId="47" xfId="0" applyNumberFormat="1" applyFont="1" applyBorder="1" applyAlignment="1">
      <alignment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vertical="center"/>
    </xf>
    <xf numFmtId="9" fontId="2" fillId="0" borderId="40" xfId="0" applyNumberFormat="1" applyFont="1" applyBorder="1" applyAlignment="1">
      <alignment vertical="center"/>
    </xf>
    <xf numFmtId="9" fontId="2" fillId="0" borderId="47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39" xfId="0" applyNumberFormat="1" applyFont="1" applyBorder="1" applyAlignment="1">
      <alignment vertical="center"/>
    </xf>
    <xf numFmtId="165" fontId="2" fillId="0" borderId="40" xfId="0" applyNumberFormat="1" applyFont="1" applyBorder="1" applyAlignment="1">
      <alignment vertical="center"/>
    </xf>
    <xf numFmtId="165" fontId="2" fillId="0" borderId="40" xfId="0" applyNumberFormat="1" applyFont="1" applyBorder="1" applyAlignment="1">
      <alignment horizontal="right" vertical="center"/>
    </xf>
    <xf numFmtId="165" fontId="2" fillId="0" borderId="47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2" fontId="2" fillId="0" borderId="40" xfId="0" applyNumberFormat="1" applyFont="1" applyBorder="1" applyAlignment="1">
      <alignment vertical="center"/>
    </xf>
    <xf numFmtId="2" fontId="2" fillId="0" borderId="47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" fontId="2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5" fontId="2" fillId="0" borderId="5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6" fillId="0" borderId="58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22" fillId="0" borderId="59" xfId="0" applyFont="1" applyBorder="1" applyAlignment="1">
      <alignment vertical="center"/>
    </xf>
    <xf numFmtId="165" fontId="22" fillId="0" borderId="54" xfId="0" applyNumberFormat="1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25" fillId="0" borderId="34" xfId="0" applyFont="1" applyBorder="1" applyAlignment="1">
      <alignment horizontal="right" vertical="center"/>
    </xf>
    <xf numFmtId="0" fontId="25" fillId="0" borderId="35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171" fontId="2" fillId="0" borderId="25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6" fillId="0" borderId="52" xfId="0" applyFont="1" applyBorder="1" applyAlignment="1">
      <alignment horizontal="right" vertical="center" wrapText="1"/>
    </xf>
    <xf numFmtId="9" fontId="2" fillId="0" borderId="49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1" fontId="2" fillId="0" borderId="57" xfId="0" applyNumberFormat="1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171" fontId="2" fillId="0" borderId="46" xfId="0" applyNumberFormat="1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171" fontId="2" fillId="0" borderId="58" xfId="0" applyNumberFormat="1" applyFont="1" applyBorder="1" applyAlignment="1">
      <alignment vertical="center" wrapText="1"/>
    </xf>
    <xf numFmtId="171" fontId="2" fillId="0" borderId="59" xfId="0" applyNumberFormat="1" applyFont="1" applyBorder="1" applyAlignment="1">
      <alignment vertical="center" wrapText="1"/>
    </xf>
    <xf numFmtId="171" fontId="2" fillId="0" borderId="53" xfId="0" applyNumberFormat="1" applyFont="1" applyBorder="1" applyAlignment="1">
      <alignment vertical="center" wrapText="1"/>
    </xf>
    <xf numFmtId="171" fontId="2" fillId="0" borderId="54" xfId="0" applyNumberFormat="1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9" fontId="11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9" fontId="2" fillId="0" borderId="57" xfId="0" applyNumberFormat="1" applyFont="1" applyBorder="1" applyAlignment="1">
      <alignment vertical="center" wrapText="1"/>
    </xf>
    <xf numFmtId="166" fontId="2" fillId="0" borderId="57" xfId="0" applyNumberFormat="1" applyFont="1" applyBorder="1" applyAlignment="1">
      <alignment vertical="center" wrapText="1"/>
    </xf>
    <xf numFmtId="9" fontId="2" fillId="0" borderId="63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6" fontId="2" fillId="0" borderId="63" xfId="0" applyNumberFormat="1" applyFont="1" applyBorder="1" applyAlignment="1">
      <alignment vertical="center" wrapText="1"/>
    </xf>
    <xf numFmtId="166" fontId="2" fillId="0" borderId="46" xfId="0" applyNumberFormat="1" applyFont="1" applyBorder="1" applyAlignment="1">
      <alignment vertical="center"/>
    </xf>
    <xf numFmtId="166" fontId="2" fillId="0" borderId="49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9" fillId="0" borderId="50" xfId="0" applyFont="1" applyBorder="1" applyAlignment="1">
      <alignment horizontal="left" vertical="center"/>
    </xf>
    <xf numFmtId="0" fontId="10" fillId="0" borderId="64" xfId="0" applyFont="1" applyBorder="1" applyAlignment="1">
      <alignment/>
    </xf>
    <xf numFmtId="0" fontId="10" fillId="0" borderId="51" xfId="0" applyFont="1" applyBorder="1" applyAlignment="1">
      <alignment/>
    </xf>
    <xf numFmtId="0" fontId="25" fillId="0" borderId="45" xfId="0" applyFont="1" applyBorder="1" applyAlignment="1">
      <alignment horizontal="center" vertical="center"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6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171" fontId="15" fillId="0" borderId="48" xfId="0" applyNumberFormat="1" applyFont="1" applyBorder="1" applyAlignment="1">
      <alignment horizontal="right" vertical="center" wrapText="1"/>
    </xf>
    <xf numFmtId="0" fontId="39" fillId="0" borderId="4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1" fontId="13" fillId="0" borderId="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0" fillId="0" borderId="7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7" xfId="0" applyFont="1" applyBorder="1" applyAlignment="1">
      <alignment horizontal="right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9" fontId="2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5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0" fillId="0" borderId="34" xfId="0" applyFont="1" applyBorder="1" applyAlignment="1">
      <alignment/>
    </xf>
    <xf numFmtId="0" fontId="25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51" xfId="0" applyBorder="1" applyAlignment="1">
      <alignment vertical="center"/>
    </xf>
    <xf numFmtId="0" fontId="34" fillId="0" borderId="7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1" fillId="0" borderId="34" xfId="0" applyFont="1" applyBorder="1" applyAlignment="1">
      <alignment wrapText="1"/>
    </xf>
    <xf numFmtId="0" fontId="31" fillId="0" borderId="35" xfId="0" applyFont="1" applyBorder="1" applyAlignment="1">
      <alignment wrapText="1"/>
    </xf>
    <xf numFmtId="0" fontId="6" fillId="0" borderId="7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55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6" fillId="0" borderId="7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49" xfId="0" applyBorder="1" applyAlignment="1">
      <alignment vertical="center"/>
    </xf>
    <xf numFmtId="0" fontId="17" fillId="0" borderId="48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30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2" fillId="0" borderId="7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4" fontId="6" fillId="0" borderId="56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1" fillId="0" borderId="34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ΕΠΕΝΔΥΤΙΚΟΣ ΠΡΟΫΠΟΛΟΓΙΣΜΟΣ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5"/>
          <c:y val="0.21175"/>
          <c:w val="0.3695"/>
          <c:h val="0.70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1ΠΡΕΠ!$B$62:$B$66</c:f>
              <c:strCache/>
            </c:strRef>
          </c:cat>
          <c:val>
            <c:numRef>
              <c:f>1ΠΡΕΠ!$C$62:$C$66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29375"/>
          <c:w val="0.313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gradFill rotWithShape="1">
      <a:gsLst>
        <a:gs pos="0">
          <a:srgbClr val="CCFFFF"/>
        </a:gs>
        <a:gs pos="100000">
          <a:srgbClr val="9CC3C3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38"/>
          <c:w val="0.597"/>
          <c:h val="0.92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2ΧΣΕΠ!$B$49</c:f>
              <c:strCache>
                <c:ptCount val="1"/>
                <c:pt idx="0">
                  <c:v>Ίδια κεφάλαια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2ΧΣΕΠ!$C$49:$H$49</c:f>
              <c:numCache/>
            </c:numRef>
          </c:val>
          <c:shape val="cylinder"/>
        </c:ser>
        <c:ser>
          <c:idx val="1"/>
          <c:order val="1"/>
          <c:tx>
            <c:strRef>
              <c:f>2ΧΣΕΠ!$B$50</c:f>
              <c:strCache>
                <c:ptCount val="1"/>
                <c:pt idx="0">
                  <c:v>Επιχορήγηση Δημοσίου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2ΧΣΕΠ!$C$50:$H$50</c:f>
              <c:numCache/>
            </c:numRef>
          </c:val>
          <c:shape val="cylinder"/>
        </c:ser>
        <c:ser>
          <c:idx val="2"/>
          <c:order val="2"/>
          <c:tx>
            <c:strRef>
              <c:f>2ΧΣΕΠ!$B$51</c:f>
              <c:strCache>
                <c:ptCount val="1"/>
                <c:pt idx="0">
                  <c:v>Μακροπρόθεσμος Τραπεζικός Δανεισμός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2ΧΣΕΠ!$C$51:$H$51</c:f>
              <c:numCache/>
            </c:numRef>
          </c:val>
          <c:shape val="cylinder"/>
        </c:ser>
        <c:ser>
          <c:idx val="3"/>
          <c:order val="3"/>
          <c:tx>
            <c:strRef>
              <c:f>2ΧΣΕΠ!$B$52</c:f>
              <c:strCache>
                <c:ptCount val="1"/>
                <c:pt idx="0">
                  <c:v>Leasing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2ΧΣΕΠ!$C$52:$H$52</c:f>
              <c:numCache/>
            </c:numRef>
          </c:val>
          <c:shape val="cylinder"/>
        </c:ser>
        <c:ser>
          <c:idx val="4"/>
          <c:order val="4"/>
          <c:tx>
            <c:strRef>
              <c:f>2ΧΣΕΠ!$B$53</c:f>
              <c:strCache>
                <c:ptCount val="1"/>
                <c:pt idx="0">
                  <c:v>Βραχυπρόθεσμος Τραπεζικός Δανεισμός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2ΧΣΕΠ!$C$53:$H$53</c:f>
              <c:numCache/>
            </c:numRef>
          </c:val>
          <c:shape val="cylinder"/>
        </c:ser>
        <c:overlap val="100"/>
        <c:shape val="cylinder"/>
        <c:axId val="36285750"/>
        <c:axId val="58136295"/>
      </c:bar3DChart>
      <c:catAx>
        <c:axId val="3628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36295"/>
        <c:crosses val="autoZero"/>
        <c:auto val="1"/>
        <c:lblOffset val="100"/>
        <c:tickLblSkip val="1"/>
        <c:noMultiLvlLbl val="0"/>
      </c:catAx>
      <c:valAx>
        <c:axId val="58136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85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25"/>
          <c:y val="0.07225"/>
          <c:w val="0.24075"/>
          <c:h val="0.8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A6D0D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025"/>
          <c:y val="0.13675"/>
          <c:w val="0.9592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4ΑΠΟΤ!$B$36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4ΑΠΟΤ!$A$37:$A$40</c:f>
              <c:strCache/>
            </c:strRef>
          </c:cat>
          <c:val>
            <c:numRef>
              <c:f>4ΑΠΟΤ!$B$37:$B$40</c:f>
              <c:numCache/>
            </c:numRef>
          </c:val>
        </c:ser>
        <c:ser>
          <c:idx val="1"/>
          <c:order val="1"/>
          <c:tx>
            <c:strRef>
              <c:f>4ΑΠΟΤ!$C$36</c:f>
              <c:strCache>
                <c:ptCount val="1"/>
                <c:pt idx="0">
                  <c:v>2011 (προβλ.)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4ΑΠΟΤ!$A$37:$A$40</c:f>
              <c:strCache/>
            </c:strRef>
          </c:cat>
          <c:val>
            <c:numRef>
              <c:f>4ΑΠΟΤ!$C$37:$C$40</c:f>
              <c:numCache/>
            </c:numRef>
          </c:val>
        </c:ser>
        <c:axId val="53464608"/>
        <c:axId val="11419425"/>
      </c:barChart>
      <c:catAx>
        <c:axId val="5346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19425"/>
        <c:crosses val="autoZero"/>
        <c:auto val="1"/>
        <c:lblOffset val="100"/>
        <c:tickLblSkip val="1"/>
        <c:noMultiLvlLbl val="0"/>
      </c:catAx>
      <c:valAx>
        <c:axId val="114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95"/>
          <c:y val="0.0115"/>
          <c:w val="0.2667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2B7B7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69</xdr:row>
      <xdr:rowOff>28575</xdr:rowOff>
    </xdr:from>
    <xdr:to>
      <xdr:col>5</xdr:col>
      <xdr:colOff>161925</xdr:colOff>
      <xdr:row>85</xdr:row>
      <xdr:rowOff>85725</xdr:rowOff>
    </xdr:to>
    <xdr:graphicFrame>
      <xdr:nvGraphicFramePr>
        <xdr:cNvPr id="1" name="Chart 2"/>
        <xdr:cNvGraphicFramePr/>
      </xdr:nvGraphicFramePr>
      <xdr:xfrm>
        <a:off x="19050" y="13849350"/>
        <a:ext cx="4953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38100</xdr:rowOff>
    </xdr:from>
    <xdr:to>
      <xdr:col>8</xdr:col>
      <xdr:colOff>857250</xdr:colOff>
      <xdr:row>71</xdr:row>
      <xdr:rowOff>38100</xdr:rowOff>
    </xdr:to>
    <xdr:graphicFrame>
      <xdr:nvGraphicFramePr>
        <xdr:cNvPr id="1" name="Chart 2"/>
        <xdr:cNvGraphicFramePr/>
      </xdr:nvGraphicFramePr>
      <xdr:xfrm>
        <a:off x="19050" y="10782300"/>
        <a:ext cx="50292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19050</xdr:rowOff>
    </xdr:from>
    <xdr:to>
      <xdr:col>3</xdr:col>
      <xdr:colOff>628650</xdr:colOff>
      <xdr:row>57</xdr:row>
      <xdr:rowOff>19050</xdr:rowOff>
    </xdr:to>
    <xdr:graphicFrame>
      <xdr:nvGraphicFramePr>
        <xdr:cNvPr id="1" name="Chart 2"/>
        <xdr:cNvGraphicFramePr/>
      </xdr:nvGraphicFramePr>
      <xdr:xfrm>
        <a:off x="9525" y="7800975"/>
        <a:ext cx="47625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:B3"/>
    </sheetView>
  </sheetViews>
  <sheetFormatPr defaultColWidth="9.140625" defaultRowHeight="16.5" customHeight="1"/>
  <cols>
    <col min="1" max="1" width="4.7109375" style="357" customWidth="1"/>
    <col min="2" max="2" width="80.7109375" style="357" customWidth="1"/>
    <col min="3" max="16384" width="9.140625" style="357" customWidth="1"/>
  </cols>
  <sheetData>
    <row r="1" spans="1:2" ht="74.25" customHeight="1">
      <c r="A1" s="377" t="s">
        <v>439</v>
      </c>
      <c r="B1" s="378"/>
    </row>
    <row r="2" spans="1:10" s="364" customFormat="1" ht="70.5" customHeight="1">
      <c r="A2" s="373"/>
      <c r="B2" s="373"/>
      <c r="C2" s="363"/>
      <c r="D2" s="363"/>
      <c r="E2" s="363"/>
      <c r="F2" s="363"/>
      <c r="G2" s="363"/>
      <c r="H2" s="363"/>
      <c r="I2" s="363"/>
      <c r="J2" s="363"/>
    </row>
    <row r="3" spans="1:10" s="364" customFormat="1" ht="70.5" customHeight="1">
      <c r="A3" s="373" t="s">
        <v>433</v>
      </c>
      <c r="B3" s="376"/>
      <c r="C3" s="363"/>
      <c r="D3" s="363"/>
      <c r="E3" s="363"/>
      <c r="F3" s="363"/>
      <c r="G3" s="363"/>
      <c r="H3" s="363"/>
      <c r="I3" s="363"/>
      <c r="J3" s="363"/>
    </row>
    <row r="4" spans="1:10" s="364" customFormat="1" ht="26.25" customHeight="1">
      <c r="A4" s="365"/>
      <c r="B4" s="365"/>
      <c r="C4" s="363"/>
      <c r="D4" s="363"/>
      <c r="E4" s="363"/>
      <c r="F4" s="363"/>
      <c r="G4" s="363"/>
      <c r="H4" s="363"/>
      <c r="I4" s="363"/>
      <c r="J4" s="363"/>
    </row>
    <row r="5" spans="1:2" s="359" customFormat="1" ht="25.5" customHeight="1">
      <c r="A5" s="374" t="s">
        <v>423</v>
      </c>
      <c r="B5" s="375"/>
    </row>
    <row r="6" spans="1:2" s="359" customFormat="1" ht="18.75" customHeight="1">
      <c r="A6" s="361"/>
      <c r="B6" s="362"/>
    </row>
    <row r="7" spans="1:2" s="358" customFormat="1" ht="16.5" customHeight="1">
      <c r="A7" s="360" t="s">
        <v>0</v>
      </c>
      <c r="B7" s="360" t="s">
        <v>424</v>
      </c>
    </row>
    <row r="8" spans="1:2" s="358" customFormat="1" ht="16.5" customHeight="1">
      <c r="A8" s="360" t="s">
        <v>1</v>
      </c>
      <c r="B8" s="360" t="s">
        <v>406</v>
      </c>
    </row>
    <row r="9" spans="1:2" s="358" customFormat="1" ht="16.5" customHeight="1">
      <c r="A9" s="360" t="s">
        <v>2</v>
      </c>
      <c r="B9" s="360" t="s">
        <v>302</v>
      </c>
    </row>
    <row r="10" spans="1:2" s="358" customFormat="1" ht="16.5" customHeight="1">
      <c r="A10" s="360" t="s">
        <v>3</v>
      </c>
      <c r="B10" s="360" t="s">
        <v>425</v>
      </c>
    </row>
    <row r="11" spans="1:2" s="358" customFormat="1" ht="16.5" customHeight="1">
      <c r="A11" s="360" t="s">
        <v>4</v>
      </c>
      <c r="B11" s="360" t="s">
        <v>426</v>
      </c>
    </row>
    <row r="12" spans="1:2" s="358" customFormat="1" ht="16.5" customHeight="1">
      <c r="A12" s="360" t="s">
        <v>9</v>
      </c>
      <c r="B12" s="360" t="s">
        <v>427</v>
      </c>
    </row>
    <row r="13" spans="1:2" s="358" customFormat="1" ht="16.5" customHeight="1">
      <c r="A13" s="360" t="s">
        <v>16</v>
      </c>
      <c r="B13" s="360" t="s">
        <v>224</v>
      </c>
    </row>
    <row r="14" spans="1:2" s="358" customFormat="1" ht="16.5" customHeight="1">
      <c r="A14" s="360" t="s">
        <v>40</v>
      </c>
      <c r="B14" s="360" t="s">
        <v>428</v>
      </c>
    </row>
    <row r="15" spans="1:2" s="358" customFormat="1" ht="16.5" customHeight="1">
      <c r="A15" s="360" t="s">
        <v>52</v>
      </c>
      <c r="B15" s="360" t="s">
        <v>429</v>
      </c>
    </row>
    <row r="16" spans="1:2" s="358" customFormat="1" ht="16.5" customHeight="1">
      <c r="A16" s="360" t="s">
        <v>53</v>
      </c>
      <c r="B16" s="360" t="s">
        <v>430</v>
      </c>
    </row>
    <row r="17" spans="1:2" s="358" customFormat="1" ht="16.5" customHeight="1">
      <c r="A17" s="360" t="s">
        <v>54</v>
      </c>
      <c r="B17" s="360" t="s">
        <v>431</v>
      </c>
    </row>
    <row r="18" spans="1:2" s="358" customFormat="1" ht="16.5" customHeight="1">
      <c r="A18" s="360" t="s">
        <v>55</v>
      </c>
      <c r="B18" s="360" t="s">
        <v>401</v>
      </c>
    </row>
    <row r="19" spans="1:2" s="358" customFormat="1" ht="16.5" customHeight="1">
      <c r="A19" s="360" t="s">
        <v>56</v>
      </c>
      <c r="B19" s="360" t="s">
        <v>432</v>
      </c>
    </row>
    <row r="20" s="358" customFormat="1" ht="16.5" customHeight="1"/>
    <row r="21" s="358" customFormat="1" ht="16.5" customHeight="1"/>
    <row r="22" s="358" customFormat="1" ht="16.5" customHeight="1"/>
    <row r="23" s="358" customFormat="1" ht="16.5" customHeight="1"/>
    <row r="24" s="358" customFormat="1" ht="16.5" customHeight="1"/>
    <row r="25" s="358" customFormat="1" ht="16.5" customHeight="1"/>
    <row r="26" s="358" customFormat="1" ht="16.5" customHeight="1"/>
    <row r="27" s="358" customFormat="1" ht="16.5" customHeight="1"/>
    <row r="28" s="358" customFormat="1" ht="16.5" customHeight="1"/>
    <row r="29" s="358" customFormat="1" ht="16.5" customHeight="1"/>
    <row r="30" s="358" customFormat="1" ht="16.5" customHeight="1"/>
  </sheetData>
  <sheetProtection/>
  <mergeCells count="4">
    <mergeCell ref="A2:B2"/>
    <mergeCell ref="A5:B5"/>
    <mergeCell ref="A3:B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0" customWidth="1"/>
    <col min="2" max="2" width="24.7109375" style="0" customWidth="1"/>
    <col min="3" max="3" width="10.7109375" style="0" customWidth="1"/>
    <col min="5" max="5" width="10.7109375" style="0" customWidth="1"/>
  </cols>
  <sheetData>
    <row r="1" spans="1:6" ht="21" thickBot="1">
      <c r="A1" s="420" t="s">
        <v>457</v>
      </c>
      <c r="B1" s="446"/>
      <c r="C1" s="446"/>
      <c r="D1" s="446"/>
      <c r="E1" s="446"/>
      <c r="F1" s="410"/>
    </row>
    <row r="2" spans="1:6" s="1" customFormat="1" ht="13.5" thickBot="1">
      <c r="A2" s="5"/>
      <c r="B2" s="2"/>
      <c r="C2" s="2"/>
      <c r="D2" s="2"/>
      <c r="E2" s="2"/>
      <c r="F2" s="6"/>
    </row>
    <row r="3" spans="1:6" s="197" customFormat="1" ht="18.75" thickBot="1">
      <c r="A3" s="440" t="s">
        <v>316</v>
      </c>
      <c r="B3" s="447"/>
      <c r="C3" s="447"/>
      <c r="D3" s="447"/>
      <c r="E3" s="517"/>
      <c r="F3" s="448"/>
    </row>
    <row r="4" spans="1:6" ht="12.75">
      <c r="A4" s="76"/>
      <c r="B4" s="82"/>
      <c r="C4" s="77"/>
      <c r="D4" s="82"/>
      <c r="E4" s="77"/>
      <c r="F4" s="78"/>
    </row>
    <row r="5" spans="1:6" s="211" customFormat="1" ht="18.75" customHeight="1" thickBot="1">
      <c r="A5" s="209"/>
      <c r="B5" s="210"/>
      <c r="C5" s="514" t="s">
        <v>442</v>
      </c>
      <c r="D5" s="515"/>
      <c r="E5" s="514" t="s">
        <v>445</v>
      </c>
      <c r="F5" s="516"/>
    </row>
    <row r="6" spans="1:6" s="43" customFormat="1" ht="12.75">
      <c r="A6" s="212" t="s">
        <v>24</v>
      </c>
      <c r="B6" s="213" t="s">
        <v>95</v>
      </c>
      <c r="C6" s="103"/>
      <c r="D6" s="202"/>
      <c r="E6" s="103"/>
      <c r="F6" s="104"/>
    </row>
    <row r="7" spans="1:6" s="43" customFormat="1" ht="12.75">
      <c r="A7" s="212"/>
      <c r="B7" s="202" t="s">
        <v>96</v>
      </c>
      <c r="C7" s="103"/>
      <c r="D7" s="214" t="e">
        <f>C7/C9</f>
        <v>#DIV/0!</v>
      </c>
      <c r="E7" s="103"/>
      <c r="F7" s="215" t="e">
        <f>E7/E9</f>
        <v>#DIV/0!</v>
      </c>
    </row>
    <row r="8" spans="1:6" s="43" customFormat="1" ht="12.75">
      <c r="A8" s="212"/>
      <c r="B8" s="202" t="s">
        <v>97</v>
      </c>
      <c r="C8" s="103"/>
      <c r="D8" s="214" t="e">
        <f>C8/C9</f>
        <v>#DIV/0!</v>
      </c>
      <c r="E8" s="103"/>
      <c r="F8" s="215" t="e">
        <f>E8/E9</f>
        <v>#DIV/0!</v>
      </c>
    </row>
    <row r="9" spans="1:6" s="43" customFormat="1" ht="12.75">
      <c r="A9" s="212"/>
      <c r="B9" s="216" t="s">
        <v>98</v>
      </c>
      <c r="C9" s="103">
        <f>SUM(C7:C8)</f>
        <v>0</v>
      </c>
      <c r="D9" s="214" t="e">
        <f>C9/C9</f>
        <v>#DIV/0!</v>
      </c>
      <c r="E9" s="103">
        <f>SUM(E7:E8)</f>
        <v>0</v>
      </c>
      <c r="F9" s="215" t="e">
        <f>E9/E9</f>
        <v>#DIV/0!</v>
      </c>
    </row>
    <row r="10" spans="1:6" s="43" customFormat="1" ht="12.75">
      <c r="A10" s="212"/>
      <c r="B10" s="202"/>
      <c r="C10" s="103"/>
      <c r="D10" s="214"/>
      <c r="E10" s="103"/>
      <c r="F10" s="104"/>
    </row>
    <row r="11" spans="1:6" s="43" customFormat="1" ht="12.75">
      <c r="A11" s="212" t="s">
        <v>37</v>
      </c>
      <c r="B11" s="213" t="s">
        <v>99</v>
      </c>
      <c r="C11" s="103"/>
      <c r="D11" s="214"/>
      <c r="E11" s="103"/>
      <c r="F11" s="104"/>
    </row>
    <row r="12" spans="1:6" s="43" customFormat="1" ht="12.75">
      <c r="A12" s="212"/>
      <c r="B12" s="202" t="s">
        <v>100</v>
      </c>
      <c r="C12" s="103"/>
      <c r="D12" s="214" t="e">
        <f>C12/C14</f>
        <v>#DIV/0!</v>
      </c>
      <c r="E12" s="103"/>
      <c r="F12" s="215" t="e">
        <f>E12/E14</f>
        <v>#DIV/0!</v>
      </c>
    </row>
    <row r="13" spans="1:6" s="43" customFormat="1" ht="12.75">
      <c r="A13" s="212"/>
      <c r="B13" s="202" t="s">
        <v>101</v>
      </c>
      <c r="C13" s="103"/>
      <c r="D13" s="214" t="e">
        <f>C13/C14</f>
        <v>#DIV/0!</v>
      </c>
      <c r="E13" s="103"/>
      <c r="F13" s="215" t="e">
        <f>E13/E14</f>
        <v>#DIV/0!</v>
      </c>
    </row>
    <row r="14" spans="1:6" s="43" customFormat="1" ht="12.75">
      <c r="A14" s="212"/>
      <c r="B14" s="216" t="s">
        <v>98</v>
      </c>
      <c r="C14" s="103">
        <f>SUM(C12:C13)</f>
        <v>0</v>
      </c>
      <c r="D14" s="214" t="e">
        <f>C14/C14</f>
        <v>#DIV/0!</v>
      </c>
      <c r="E14" s="103">
        <f>SUM(E12:E13)</f>
        <v>0</v>
      </c>
      <c r="F14" s="215" t="e">
        <f>E14/E14</f>
        <v>#DIV/0!</v>
      </c>
    </row>
    <row r="15" spans="1:6" s="43" customFormat="1" ht="12.75">
      <c r="A15" s="212"/>
      <c r="B15" s="202"/>
      <c r="C15" s="103"/>
      <c r="D15" s="214"/>
      <c r="E15" s="103"/>
      <c r="F15" s="104"/>
    </row>
    <row r="16" spans="1:6" s="43" customFormat="1" ht="12.75">
      <c r="A16" s="212" t="s">
        <v>50</v>
      </c>
      <c r="B16" s="213" t="s">
        <v>102</v>
      </c>
      <c r="C16" s="103"/>
      <c r="D16" s="214"/>
      <c r="E16" s="103"/>
      <c r="F16" s="104"/>
    </row>
    <row r="17" spans="1:6" s="43" customFormat="1" ht="12.75">
      <c r="A17" s="212"/>
      <c r="B17" s="202" t="s">
        <v>104</v>
      </c>
      <c r="C17" s="103"/>
      <c r="D17" s="214" t="e">
        <f>C17/C20</f>
        <v>#DIV/0!</v>
      </c>
      <c r="E17" s="103"/>
      <c r="F17" s="215" t="e">
        <f>E17/E20</f>
        <v>#DIV/0!</v>
      </c>
    </row>
    <row r="18" spans="1:6" s="43" customFormat="1" ht="12.75">
      <c r="A18" s="212"/>
      <c r="B18" s="202" t="s">
        <v>317</v>
      </c>
      <c r="C18" s="103"/>
      <c r="D18" s="214" t="e">
        <f>C18/C20</f>
        <v>#DIV/0!</v>
      </c>
      <c r="E18" s="103"/>
      <c r="F18" s="215" t="e">
        <f>E18/E20</f>
        <v>#DIV/0!</v>
      </c>
    </row>
    <row r="19" spans="1:6" s="43" customFormat="1" ht="12.75">
      <c r="A19" s="212"/>
      <c r="B19" s="202" t="s">
        <v>103</v>
      </c>
      <c r="C19" s="103"/>
      <c r="D19" s="214" t="e">
        <f>C19/C20</f>
        <v>#DIV/0!</v>
      </c>
      <c r="E19" s="103"/>
      <c r="F19" s="215" t="e">
        <f>E19/E20</f>
        <v>#DIV/0!</v>
      </c>
    </row>
    <row r="20" spans="1:6" s="43" customFormat="1" ht="12.75">
      <c r="A20" s="212"/>
      <c r="B20" s="216" t="s">
        <v>98</v>
      </c>
      <c r="C20" s="103">
        <f>SUM(C17:C19)</f>
        <v>0</v>
      </c>
      <c r="D20" s="214" t="e">
        <f>SUM(D17:D19)</f>
        <v>#DIV/0!</v>
      </c>
      <c r="E20" s="103">
        <f>SUM(E17:E19)</f>
        <v>0</v>
      </c>
      <c r="F20" s="215" t="e">
        <f>SUM(F17:F19)</f>
        <v>#DIV/0!</v>
      </c>
    </row>
    <row r="21" spans="1:6" s="222" customFormat="1" ht="13.5" thickBot="1">
      <c r="A21" s="217"/>
      <c r="B21" s="218"/>
      <c r="C21" s="219">
        <f>4ΑΠΟΤ!D6-9ΠΩΛ!C20</f>
        <v>0</v>
      </c>
      <c r="D21" s="220"/>
      <c r="E21" s="219">
        <f>4ΑΠΟΤ!H6-9ΠΩΛ!E20</f>
        <v>0</v>
      </c>
      <c r="F21" s="221"/>
    </row>
    <row r="22" s="1" customFormat="1" ht="12.75"/>
    <row r="50" spans="1:8" ht="59.25" customHeight="1">
      <c r="A50" s="396" t="s">
        <v>438</v>
      </c>
      <c r="B50" s="397"/>
      <c r="C50" s="397"/>
      <c r="D50" s="397"/>
      <c r="E50" s="397"/>
      <c r="F50" s="397"/>
      <c r="G50" s="397"/>
      <c r="H50" s="369"/>
    </row>
  </sheetData>
  <sheetProtection/>
  <mergeCells count="5">
    <mergeCell ref="A50:G50"/>
    <mergeCell ref="A1:F1"/>
    <mergeCell ref="C5:D5"/>
    <mergeCell ref="E5:F5"/>
    <mergeCell ref="A3:F3"/>
  </mergeCells>
  <printOptions/>
  <pageMargins left="0.75" right="0.75" top="1" bottom="1" header="0.5" footer="0.5"/>
  <pageSetup horizontalDpi="600" verticalDpi="600" orientation="portrait" paperSize="9" r:id="rId1"/>
  <ignoredErrors>
    <ignoredError sqref="D9:E9 D14:E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6.7109375" style="0" customWidth="1"/>
    <col min="2" max="5" width="10.7109375" style="0" customWidth="1"/>
  </cols>
  <sheetData>
    <row r="1" spans="1:5" ht="21" thickBot="1">
      <c r="A1" s="420" t="s">
        <v>456</v>
      </c>
      <c r="B1" s="409"/>
      <c r="C1" s="409"/>
      <c r="D1" s="409"/>
      <c r="E1" s="410"/>
    </row>
    <row r="2" spans="1:5" s="1" customFormat="1" ht="13.5" thickBot="1">
      <c r="A2" s="5"/>
      <c r="B2" s="2"/>
      <c r="C2" s="2"/>
      <c r="D2" s="2"/>
      <c r="E2" s="6"/>
    </row>
    <row r="3" spans="1:5" s="207" customFormat="1" ht="26.25" customHeight="1" thickBot="1">
      <c r="A3" s="462" t="s">
        <v>318</v>
      </c>
      <c r="B3" s="521"/>
      <c r="C3" s="521"/>
      <c r="D3" s="521"/>
      <c r="E3" s="522"/>
    </row>
    <row r="4" spans="1:5" ht="12.75">
      <c r="A4" s="168"/>
      <c r="B4" s="83"/>
      <c r="C4" s="82"/>
      <c r="D4" s="83"/>
      <c r="E4" s="169"/>
    </row>
    <row r="5" spans="1:5" s="211" customFormat="1" ht="19.5" customHeight="1">
      <c r="A5" s="209"/>
      <c r="B5" s="518" t="s">
        <v>442</v>
      </c>
      <c r="C5" s="519"/>
      <c r="D5" s="518" t="s">
        <v>445</v>
      </c>
      <c r="E5" s="520"/>
    </row>
    <row r="6" spans="1:5" s="235" customFormat="1" ht="31.5">
      <c r="A6" s="295"/>
      <c r="B6" s="296"/>
      <c r="C6" s="297" t="s">
        <v>399</v>
      </c>
      <c r="D6" s="296"/>
      <c r="E6" s="298" t="s">
        <v>400</v>
      </c>
    </row>
    <row r="7" spans="1:5" s="160" customFormat="1" ht="12.75">
      <c r="A7" s="299" t="s">
        <v>321</v>
      </c>
      <c r="B7" s="300">
        <f>5ΙΣΟΛ!D27</f>
        <v>0</v>
      </c>
      <c r="C7" s="245"/>
      <c r="D7" s="301">
        <f>5ΙΣΟΛ!H27</f>
        <v>0</v>
      </c>
      <c r="E7" s="181"/>
    </row>
    <row r="8" spans="1:5" s="160" customFormat="1" ht="12.75">
      <c r="A8" s="302" t="s">
        <v>322</v>
      </c>
      <c r="B8" s="301"/>
      <c r="C8" s="303"/>
      <c r="D8" s="301"/>
      <c r="E8" s="304"/>
    </row>
    <row r="9" spans="1:5" s="160" customFormat="1" ht="12.75">
      <c r="A9" s="305" t="s">
        <v>319</v>
      </c>
      <c r="B9" s="301">
        <f>B7+B8</f>
        <v>0</v>
      </c>
      <c r="C9" s="303"/>
      <c r="D9" s="301">
        <f>D7+D8</f>
        <v>0</v>
      </c>
      <c r="E9" s="304"/>
    </row>
    <row r="10" spans="1:5" s="160" customFormat="1" ht="12.75">
      <c r="A10" s="302" t="s">
        <v>320</v>
      </c>
      <c r="B10" s="300">
        <f>5ΙΣΟΛ!E27</f>
        <v>0</v>
      </c>
      <c r="C10" s="303"/>
      <c r="D10" s="301">
        <f>5ΙΣΟΛ!I27</f>
        <v>0</v>
      </c>
      <c r="E10" s="304"/>
    </row>
    <row r="11" spans="1:5" s="160" customFormat="1" ht="12.75">
      <c r="A11" s="175" t="s">
        <v>323</v>
      </c>
      <c r="B11" s="306">
        <f>B9-B10</f>
        <v>0</v>
      </c>
      <c r="C11" s="303" t="e">
        <f>B11*100/B15</f>
        <v>#DIV/0!</v>
      </c>
      <c r="D11" s="306">
        <f>D9-D10</f>
        <v>0</v>
      </c>
      <c r="E11" s="304" t="e">
        <f>D11*100/D15</f>
        <v>#DIV/0!</v>
      </c>
    </row>
    <row r="12" spans="1:5" s="160" customFormat="1" ht="12.75">
      <c r="A12" s="307" t="s">
        <v>336</v>
      </c>
      <c r="B12" s="301"/>
      <c r="C12" s="303" t="e">
        <f>B12*100/B15</f>
        <v>#DIV/0!</v>
      </c>
      <c r="D12" s="301"/>
      <c r="E12" s="304" t="e">
        <f>D12*100/D15</f>
        <v>#DIV/0!</v>
      </c>
    </row>
    <row r="13" spans="1:5" s="160" customFormat="1" ht="12.75">
      <c r="A13" s="302" t="s">
        <v>324</v>
      </c>
      <c r="B13" s="301"/>
      <c r="C13" s="303" t="e">
        <f>B13*100/B15</f>
        <v>#DIV/0!</v>
      </c>
      <c r="D13" s="301"/>
      <c r="E13" s="304" t="e">
        <f>D13*100/D15</f>
        <v>#DIV/0!</v>
      </c>
    </row>
    <row r="14" spans="1:5" s="160" customFormat="1" ht="12.75">
      <c r="A14" s="302"/>
      <c r="B14" s="301"/>
      <c r="C14" s="303"/>
      <c r="D14" s="301"/>
      <c r="E14" s="304"/>
    </row>
    <row r="15" spans="1:5" s="160" customFormat="1" ht="12.75">
      <c r="A15" s="175" t="s">
        <v>365</v>
      </c>
      <c r="B15" s="306">
        <f>SUM(B11:B13)</f>
        <v>0</v>
      </c>
      <c r="C15" s="303" t="e">
        <f>B15*100/B15</f>
        <v>#DIV/0!</v>
      </c>
      <c r="D15" s="306">
        <f>SUM(D11:D13)</f>
        <v>0</v>
      </c>
      <c r="E15" s="304" t="e">
        <f>D15*100/D15</f>
        <v>#DIV/0!</v>
      </c>
    </row>
    <row r="16" spans="1:5" s="312" customFormat="1" ht="13.5" thickBot="1">
      <c r="A16" s="217"/>
      <c r="B16" s="308">
        <f>4ΑΠΟΤ!D7-'10ΚΠΩΛ'!B15</f>
        <v>0</v>
      </c>
      <c r="C16" s="309"/>
      <c r="D16" s="310">
        <f>4ΑΠΟΤ!H7-'10ΚΠΩΛ'!D15</f>
        <v>0</v>
      </c>
      <c r="E16" s="311"/>
    </row>
    <row r="17" spans="1:3" ht="12.75">
      <c r="A17" s="1"/>
      <c r="B17" s="1"/>
      <c r="C17" s="44"/>
    </row>
    <row r="18" spans="1:3" ht="12.75">
      <c r="A18" s="1"/>
      <c r="B18" s="1"/>
      <c r="C18" s="44"/>
    </row>
    <row r="44" spans="2:8" ht="12.75">
      <c r="B44" s="369"/>
      <c r="C44" s="369"/>
      <c r="D44" s="369"/>
      <c r="E44" s="369"/>
      <c r="F44" s="369"/>
      <c r="G44" s="369"/>
      <c r="H44" s="369"/>
    </row>
    <row r="45" spans="2:8" ht="12.75">
      <c r="B45" s="369"/>
      <c r="C45" s="369"/>
      <c r="D45" s="369"/>
      <c r="E45" s="369"/>
      <c r="F45" s="369"/>
      <c r="G45" s="369"/>
      <c r="H45" s="369"/>
    </row>
    <row r="48" spans="1:5" ht="64.5" customHeight="1">
      <c r="A48" s="396" t="s">
        <v>438</v>
      </c>
      <c r="B48" s="451"/>
      <c r="C48" s="451"/>
      <c r="D48" s="451"/>
      <c r="E48" s="451"/>
    </row>
  </sheetData>
  <sheetProtection/>
  <mergeCells count="5">
    <mergeCell ref="A48:E48"/>
    <mergeCell ref="B5:C5"/>
    <mergeCell ref="D5:E5"/>
    <mergeCell ref="A3:E3"/>
    <mergeCell ref="A1:E1"/>
  </mergeCells>
  <printOptions/>
  <pageMargins left="0.75" right="0.75" top="1" bottom="1" header="0.5" footer="0.5"/>
  <pageSetup horizontalDpi="600" verticalDpi="600" orientation="portrait" paperSize="9" r:id="rId1"/>
  <ignoredErrors>
    <ignoredError sqref="C11:D11 C15:D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7109375" style="1" customWidth="1"/>
    <col min="2" max="2" width="34.7109375" style="1" customWidth="1"/>
    <col min="3" max="8" width="12.7109375" style="1" customWidth="1"/>
    <col min="9" max="16384" width="9.140625" style="1" customWidth="1"/>
  </cols>
  <sheetData>
    <row r="1" spans="1:8" ht="25.5" customHeight="1" thickBot="1">
      <c r="A1" s="523" t="s">
        <v>455</v>
      </c>
      <c r="B1" s="524"/>
      <c r="C1" s="524"/>
      <c r="D1" s="524"/>
      <c r="E1" s="524"/>
      <c r="F1" s="524"/>
      <c r="G1" s="524"/>
      <c r="H1" s="525"/>
    </row>
    <row r="2" spans="1:8" ht="30" customHeight="1" thickBot="1">
      <c r="A2" s="462" t="s">
        <v>367</v>
      </c>
      <c r="B2" s="535"/>
      <c r="C2" s="535"/>
      <c r="D2" s="535"/>
      <c r="E2" s="535"/>
      <c r="F2" s="535"/>
      <c r="G2" s="535"/>
      <c r="H2" s="536"/>
    </row>
    <row r="3" spans="1:8" ht="13.5" thickBot="1">
      <c r="A3" s="5"/>
      <c r="B3" s="2"/>
      <c r="C3" s="2"/>
      <c r="D3" s="2"/>
      <c r="E3" s="2"/>
      <c r="F3" s="2"/>
      <c r="G3" s="2"/>
      <c r="H3" s="6"/>
    </row>
    <row r="4" spans="1:8" s="313" customFormat="1" ht="28.5" customHeight="1">
      <c r="A4" s="526"/>
      <c r="B4" s="533" t="s">
        <v>368</v>
      </c>
      <c r="C4" s="528" t="s">
        <v>448</v>
      </c>
      <c r="D4" s="528" t="s">
        <v>449</v>
      </c>
      <c r="E4" s="528" t="s">
        <v>450</v>
      </c>
      <c r="F4" s="530" t="s">
        <v>196</v>
      </c>
      <c r="G4" s="531"/>
      <c r="H4" s="532"/>
    </row>
    <row r="5" spans="1:8" s="313" customFormat="1" ht="28.5" customHeight="1">
      <c r="A5" s="527"/>
      <c r="B5" s="534"/>
      <c r="C5" s="529"/>
      <c r="D5" s="529"/>
      <c r="E5" s="529"/>
      <c r="F5" s="55" t="s">
        <v>443</v>
      </c>
      <c r="G5" s="55" t="s">
        <v>444</v>
      </c>
      <c r="H5" s="97" t="s">
        <v>445</v>
      </c>
    </row>
    <row r="6" spans="1:8" s="43" customFormat="1" ht="16.5" customHeight="1">
      <c r="A6" s="314" t="s">
        <v>0</v>
      </c>
      <c r="B6" s="127" t="s">
        <v>369</v>
      </c>
      <c r="C6" s="127"/>
      <c r="D6" s="127"/>
      <c r="E6" s="127"/>
      <c r="F6" s="130">
        <f>5ΙΣΟΛ!E92</f>
        <v>0</v>
      </c>
      <c r="G6" s="130">
        <f>5ΙΣΟΛ!G92</f>
        <v>0</v>
      </c>
      <c r="H6" s="131">
        <f>5ΙΣΟΛ!H92</f>
        <v>0</v>
      </c>
    </row>
    <row r="7" spans="1:8" s="43" customFormat="1" ht="16.5" customHeight="1">
      <c r="A7" s="314" t="s">
        <v>1</v>
      </c>
      <c r="B7" s="127" t="s">
        <v>371</v>
      </c>
      <c r="C7" s="127"/>
      <c r="D7" s="127"/>
      <c r="E7" s="130"/>
      <c r="F7" s="130"/>
      <c r="G7" s="130"/>
      <c r="H7" s="131"/>
    </row>
    <row r="8" spans="1:8" s="43" customFormat="1" ht="16.5" customHeight="1" thickBot="1">
      <c r="A8" s="315"/>
      <c r="B8" s="234" t="s">
        <v>370</v>
      </c>
      <c r="C8" s="316">
        <f aca="true" t="shared" si="0" ref="C8:H8">SUM(C6:C7)</f>
        <v>0</v>
      </c>
      <c r="D8" s="316">
        <f t="shared" si="0"/>
        <v>0</v>
      </c>
      <c r="E8" s="316">
        <f t="shared" si="0"/>
        <v>0</v>
      </c>
      <c r="F8" s="134">
        <f t="shared" si="0"/>
        <v>0</v>
      </c>
      <c r="G8" s="134">
        <f t="shared" si="0"/>
        <v>0</v>
      </c>
      <c r="H8" s="135">
        <f t="shared" si="0"/>
        <v>0</v>
      </c>
    </row>
    <row r="26" spans="1:9" ht="67.5" customHeight="1">
      <c r="A26" s="396" t="s">
        <v>438</v>
      </c>
      <c r="B26" s="397"/>
      <c r="C26" s="397"/>
      <c r="D26" s="397"/>
      <c r="E26" s="397"/>
      <c r="F26" s="397"/>
      <c r="G26" s="397"/>
      <c r="H26" s="397"/>
      <c r="I26" s="397"/>
    </row>
  </sheetData>
  <sheetProtection/>
  <mergeCells count="9">
    <mergeCell ref="A26:I26"/>
    <mergeCell ref="A1:H1"/>
    <mergeCell ref="A4:A5"/>
    <mergeCell ref="E4:E5"/>
    <mergeCell ref="F4:H4"/>
    <mergeCell ref="B4:B5"/>
    <mergeCell ref="C4:C5"/>
    <mergeCell ref="D4:D5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E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7109375" style="1" customWidth="1"/>
    <col min="2" max="2" width="35.7109375" style="1" customWidth="1"/>
    <col min="3" max="3" width="13.7109375" style="1" customWidth="1"/>
    <col min="4" max="5" width="9.7109375" style="1" customWidth="1"/>
    <col min="6" max="6" width="9.140625" style="1" customWidth="1"/>
    <col min="7" max="7" width="18.140625" style="1" customWidth="1"/>
    <col min="8" max="16384" width="9.140625" style="1" customWidth="1"/>
  </cols>
  <sheetData>
    <row r="1" spans="1:6" s="3" customFormat="1" ht="35.25" customHeight="1" thickBot="1">
      <c r="A1" s="420" t="s">
        <v>466</v>
      </c>
      <c r="B1" s="539"/>
      <c r="C1" s="539"/>
      <c r="D1" s="539"/>
      <c r="E1" s="539"/>
      <c r="F1" s="540"/>
    </row>
    <row r="2" spans="1:6" s="3" customFormat="1" ht="17.25" customHeight="1" thickBot="1">
      <c r="A2" s="107"/>
      <c r="B2" s="4"/>
      <c r="C2" s="4"/>
      <c r="D2" s="4"/>
      <c r="E2" s="4"/>
      <c r="F2" s="108"/>
    </row>
    <row r="3" spans="1:6" s="320" customFormat="1" ht="25.5" customHeight="1" thickBot="1">
      <c r="A3" s="317"/>
      <c r="B3" s="173" t="s">
        <v>401</v>
      </c>
      <c r="C3" s="208"/>
      <c r="D3" s="208"/>
      <c r="E3" s="318" t="s">
        <v>5</v>
      </c>
      <c r="F3" s="319"/>
    </row>
    <row r="4" spans="1:6" s="43" customFormat="1" ht="16.5" customHeight="1" thickBot="1">
      <c r="A4" s="101"/>
      <c r="B4" s="102"/>
      <c r="C4" s="103"/>
      <c r="D4" s="103"/>
      <c r="E4" s="103"/>
      <c r="F4" s="104"/>
    </row>
    <row r="5" spans="1:6" s="61" customFormat="1" ht="25.5" customHeight="1" thickBot="1">
      <c r="A5" s="538" t="s">
        <v>10</v>
      </c>
      <c r="B5" s="469"/>
      <c r="C5" s="105"/>
      <c r="D5" s="372" t="s">
        <v>442</v>
      </c>
      <c r="E5" s="372" t="s">
        <v>445</v>
      </c>
      <c r="F5" s="106" t="s">
        <v>374</v>
      </c>
    </row>
    <row r="6" spans="1:6" s="91" customFormat="1" ht="19.5" customHeight="1">
      <c r="A6" s="111" t="s">
        <v>0</v>
      </c>
      <c r="B6" s="544" t="s">
        <v>260</v>
      </c>
      <c r="C6" s="545"/>
      <c r="D6" s="112">
        <f>4ΑΠΟΤ!D6</f>
        <v>0</v>
      </c>
      <c r="E6" s="112">
        <f>4ΑΠΟΤ!H6</f>
        <v>0</v>
      </c>
      <c r="F6" s="113" t="e">
        <f aca="true" t="shared" si="0" ref="F6:F11">(E6-D6)/D6</f>
        <v>#DIV/0!</v>
      </c>
    </row>
    <row r="7" spans="1:6" s="91" customFormat="1" ht="19.5" customHeight="1">
      <c r="A7" s="60" t="s">
        <v>1</v>
      </c>
      <c r="B7" s="471" t="s">
        <v>379</v>
      </c>
      <c r="C7" s="537"/>
      <c r="D7" s="115">
        <f>4ΑΠΟΤ!D19+4ΑΠΟΤ!D16</f>
        <v>0</v>
      </c>
      <c r="E7" s="115">
        <f>4ΑΠΟΤ!H19+4ΑΠΟΤ!H16</f>
        <v>0</v>
      </c>
      <c r="F7" s="113" t="e">
        <f t="shared" si="0"/>
        <v>#DIV/0!</v>
      </c>
    </row>
    <row r="8" spans="1:6" s="91" customFormat="1" ht="19.5" customHeight="1">
      <c r="A8" s="60" t="s">
        <v>2</v>
      </c>
      <c r="B8" s="471" t="s">
        <v>229</v>
      </c>
      <c r="C8" s="537"/>
      <c r="D8" s="115">
        <f>5ΙΣΟΛ!E44</f>
        <v>0</v>
      </c>
      <c r="E8" s="115">
        <f>5ΙΣΟΛ!I44</f>
        <v>0</v>
      </c>
      <c r="F8" s="113" t="e">
        <f t="shared" si="0"/>
        <v>#DIV/0!</v>
      </c>
    </row>
    <row r="9" spans="1:6" s="91" customFormat="1" ht="19.5" customHeight="1">
      <c r="A9" s="60" t="s">
        <v>3</v>
      </c>
      <c r="B9" s="114" t="s">
        <v>375</v>
      </c>
      <c r="C9" s="116" t="s">
        <v>6</v>
      </c>
      <c r="D9" s="117" t="e">
        <f>D7/D6</f>
        <v>#DIV/0!</v>
      </c>
      <c r="E9" s="117" t="e">
        <f>E7/E6</f>
        <v>#DIV/0!</v>
      </c>
      <c r="F9" s="113" t="e">
        <f t="shared" si="0"/>
        <v>#DIV/0!</v>
      </c>
    </row>
    <row r="10" spans="1:6" s="91" customFormat="1" ht="19.5" customHeight="1">
      <c r="A10" s="60" t="s">
        <v>4</v>
      </c>
      <c r="B10" s="114" t="s">
        <v>376</v>
      </c>
      <c r="C10" s="116" t="s">
        <v>7</v>
      </c>
      <c r="D10" s="117" t="e">
        <f>D6/D8</f>
        <v>#DIV/0!</v>
      </c>
      <c r="E10" s="117" t="e">
        <f>E6/E8</f>
        <v>#DIV/0!</v>
      </c>
      <c r="F10" s="113" t="e">
        <f t="shared" si="0"/>
        <v>#DIV/0!</v>
      </c>
    </row>
    <row r="11" spans="1:6" s="109" customFormat="1" ht="19.5" customHeight="1" thickBot="1">
      <c r="A11" s="118" t="s">
        <v>9</v>
      </c>
      <c r="B11" s="119" t="s">
        <v>223</v>
      </c>
      <c r="C11" s="120" t="s">
        <v>8</v>
      </c>
      <c r="D11" s="121" t="e">
        <f>D9*D10</f>
        <v>#DIV/0!</v>
      </c>
      <c r="E11" s="121" t="e">
        <f>E9*E10</f>
        <v>#DIV/0!</v>
      </c>
      <c r="F11" s="122" t="e">
        <f t="shared" si="0"/>
        <v>#DIV/0!</v>
      </c>
    </row>
    <row r="12" spans="1:6" s="109" customFormat="1" ht="19.5" customHeight="1" thickBot="1">
      <c r="A12" s="541"/>
      <c r="B12" s="542"/>
      <c r="C12" s="542"/>
      <c r="D12" s="542"/>
      <c r="E12" s="542"/>
      <c r="F12" s="543"/>
    </row>
    <row r="13" spans="1:6" s="91" customFormat="1" ht="19.5" customHeight="1">
      <c r="A13" s="111" t="s">
        <v>16</v>
      </c>
      <c r="B13" s="546" t="s">
        <v>260</v>
      </c>
      <c r="C13" s="547"/>
      <c r="D13" s="112">
        <f>4ΑΠΟΤ!D6</f>
        <v>0</v>
      </c>
      <c r="E13" s="112">
        <f>4ΑΠΟΤ!H6</f>
        <v>0</v>
      </c>
      <c r="F13" s="113" t="e">
        <f aca="true" t="shared" si="1" ref="F13:F20">(E13-D13)/D13</f>
        <v>#DIV/0!</v>
      </c>
    </row>
    <row r="14" spans="1:6" s="91" customFormat="1" ht="19.5" customHeight="1">
      <c r="A14" s="60" t="s">
        <v>40</v>
      </c>
      <c r="B14" s="471" t="s">
        <v>379</v>
      </c>
      <c r="C14" s="537"/>
      <c r="D14" s="115">
        <f>4ΑΠΟΤ!D19+4ΑΠΟΤ!D16</f>
        <v>0</v>
      </c>
      <c r="E14" s="115">
        <f>4ΑΠΟΤ!H19+4ΑΠΟΤ!H16</f>
        <v>0</v>
      </c>
      <c r="F14" s="113" t="e">
        <f t="shared" si="1"/>
        <v>#DIV/0!</v>
      </c>
    </row>
    <row r="15" spans="1:6" s="91" customFormat="1" ht="19.5" customHeight="1">
      <c r="A15" s="60" t="s">
        <v>52</v>
      </c>
      <c r="B15" s="471" t="s">
        <v>229</v>
      </c>
      <c r="C15" s="537"/>
      <c r="D15" s="115">
        <f>5ΙΣΟΛ!E44</f>
        <v>0</v>
      </c>
      <c r="E15" s="115">
        <f>5ΙΣΟΛ!I44</f>
        <v>0</v>
      </c>
      <c r="F15" s="113" t="e">
        <f t="shared" si="1"/>
        <v>#DIV/0!</v>
      </c>
    </row>
    <row r="16" spans="1:6" s="91" customFormat="1" ht="19.5" customHeight="1">
      <c r="A16" s="60" t="s">
        <v>53</v>
      </c>
      <c r="B16" s="471" t="s">
        <v>230</v>
      </c>
      <c r="C16" s="537"/>
      <c r="D16" s="115">
        <f>5ΙΣΟΛ!E76</f>
        <v>0</v>
      </c>
      <c r="E16" s="115">
        <f>5ΙΣΟΛ!I76</f>
        <v>0</v>
      </c>
      <c r="F16" s="113" t="e">
        <f t="shared" si="1"/>
        <v>#DIV/0!</v>
      </c>
    </row>
    <row r="17" spans="1:6" s="91" customFormat="1" ht="19.5" customHeight="1">
      <c r="A17" s="60" t="s">
        <v>54</v>
      </c>
      <c r="B17" s="114" t="s">
        <v>375</v>
      </c>
      <c r="C17" s="116" t="s">
        <v>382</v>
      </c>
      <c r="D17" s="117" t="e">
        <f>D14/D13</f>
        <v>#DIV/0!</v>
      </c>
      <c r="E17" s="117" t="e">
        <f>E14/E13</f>
        <v>#DIV/0!</v>
      </c>
      <c r="F17" s="113" t="e">
        <f t="shared" si="1"/>
        <v>#DIV/0!</v>
      </c>
    </row>
    <row r="18" spans="1:6" s="91" customFormat="1" ht="19.5" customHeight="1">
      <c r="A18" s="60" t="s">
        <v>55</v>
      </c>
      <c r="B18" s="114" t="s">
        <v>376</v>
      </c>
      <c r="C18" s="116" t="s">
        <v>383</v>
      </c>
      <c r="D18" s="117" t="e">
        <f>D13/D15</f>
        <v>#DIV/0!</v>
      </c>
      <c r="E18" s="117" t="e">
        <f>E13/E15</f>
        <v>#DIV/0!</v>
      </c>
      <c r="F18" s="113" t="e">
        <f t="shared" si="1"/>
        <v>#DIV/0!</v>
      </c>
    </row>
    <row r="19" spans="1:6" s="91" customFormat="1" ht="19.5" customHeight="1">
      <c r="A19" s="123" t="s">
        <v>56</v>
      </c>
      <c r="B19" s="124" t="s">
        <v>380</v>
      </c>
      <c r="C19" s="116" t="s">
        <v>384</v>
      </c>
      <c r="D19" s="125" t="e">
        <f>D15/D16</f>
        <v>#DIV/0!</v>
      </c>
      <c r="E19" s="125" t="e">
        <f>E15/E16</f>
        <v>#DIV/0!</v>
      </c>
      <c r="F19" s="113" t="e">
        <f t="shared" si="1"/>
        <v>#DIV/0!</v>
      </c>
    </row>
    <row r="20" spans="1:6" s="91" customFormat="1" ht="19.5" customHeight="1" thickBot="1">
      <c r="A20" s="118" t="s">
        <v>57</v>
      </c>
      <c r="B20" s="119" t="s">
        <v>381</v>
      </c>
      <c r="C20" s="120" t="s">
        <v>385</v>
      </c>
      <c r="D20" s="121" t="e">
        <f>D17*D18*D19</f>
        <v>#DIV/0!</v>
      </c>
      <c r="E20" s="121" t="e">
        <f>E17*E18*E19</f>
        <v>#DIV/0!</v>
      </c>
      <c r="F20" s="122" t="e">
        <f t="shared" si="1"/>
        <v>#DIV/0!</v>
      </c>
    </row>
    <row r="40" spans="1:9" ht="48.75" customHeight="1">
      <c r="A40" s="396" t="s">
        <v>438</v>
      </c>
      <c r="B40" s="397"/>
      <c r="C40" s="397"/>
      <c r="D40" s="397"/>
      <c r="E40" s="397"/>
      <c r="F40" s="397"/>
      <c r="G40" s="369"/>
      <c r="H40" s="369"/>
      <c r="I40" s="369"/>
    </row>
  </sheetData>
  <sheetProtection/>
  <mergeCells count="11">
    <mergeCell ref="B13:C13"/>
    <mergeCell ref="B14:C14"/>
    <mergeCell ref="B15:C15"/>
    <mergeCell ref="A40:F40"/>
    <mergeCell ref="A5:B5"/>
    <mergeCell ref="A1:F1"/>
    <mergeCell ref="A12:F12"/>
    <mergeCell ref="B6:C6"/>
    <mergeCell ref="B7:C7"/>
    <mergeCell ref="B8:C8"/>
    <mergeCell ref="B16:C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7109375" style="1" customWidth="1"/>
    <col min="2" max="2" width="24.7109375" style="1" customWidth="1"/>
    <col min="3" max="3" width="25.7109375" style="1" customWidth="1"/>
    <col min="4" max="7" width="13.7109375" style="1" customWidth="1"/>
    <col min="8" max="16384" width="9.140625" style="1" customWidth="1"/>
  </cols>
  <sheetData>
    <row r="1" spans="1:7" ht="21" thickBot="1">
      <c r="A1" s="420" t="s">
        <v>454</v>
      </c>
      <c r="B1" s="409"/>
      <c r="C1" s="409"/>
      <c r="D1" s="409"/>
      <c r="E1" s="409"/>
      <c r="F1" s="409"/>
      <c r="G1" s="410"/>
    </row>
    <row r="2" spans="1:7" ht="13.5" thickBot="1">
      <c r="A2" s="5"/>
      <c r="B2" s="2"/>
      <c r="C2" s="2"/>
      <c r="D2" s="2"/>
      <c r="E2" s="2"/>
      <c r="F2" s="2"/>
      <c r="G2" s="6"/>
    </row>
    <row r="3" spans="1:7" s="56" customFormat="1" ht="25.5" customHeight="1" thickBot="1">
      <c r="A3" s="440" t="s">
        <v>377</v>
      </c>
      <c r="B3" s="447"/>
      <c r="C3" s="447"/>
      <c r="D3" s="447"/>
      <c r="E3" s="447"/>
      <c r="F3" s="447"/>
      <c r="G3" s="559"/>
    </row>
    <row r="4" spans="1:7" ht="13.5" thickBot="1">
      <c r="A4" s="5"/>
      <c r="B4" s="2"/>
      <c r="C4" s="2"/>
      <c r="D4" s="2"/>
      <c r="E4" s="2"/>
      <c r="F4" s="2"/>
      <c r="G4" s="6"/>
    </row>
    <row r="5" spans="1:7" s="43" customFormat="1" ht="16.5" thickBot="1">
      <c r="A5" s="126" t="s">
        <v>24</v>
      </c>
      <c r="B5" s="555" t="s">
        <v>259</v>
      </c>
      <c r="C5" s="556"/>
      <c r="D5" s="556"/>
      <c r="E5" s="556"/>
      <c r="F5" s="557"/>
      <c r="G5" s="558"/>
    </row>
    <row r="6" spans="1:7" s="48" customFormat="1" ht="25.5">
      <c r="A6" s="58"/>
      <c r="B6" s="560"/>
      <c r="C6" s="560"/>
      <c r="D6" s="55" t="s">
        <v>442</v>
      </c>
      <c r="E6" s="55" t="s">
        <v>451</v>
      </c>
      <c r="F6" s="55" t="s">
        <v>452</v>
      </c>
      <c r="G6" s="97" t="s">
        <v>453</v>
      </c>
    </row>
    <row r="7" spans="1:7" s="43" customFormat="1" ht="15" customHeight="1">
      <c r="A7" s="60" t="s">
        <v>0</v>
      </c>
      <c r="B7" s="500" t="s">
        <v>293</v>
      </c>
      <c r="C7" s="500"/>
      <c r="D7" s="127">
        <f>4ΑΠΟΤ!D6</f>
        <v>0</v>
      </c>
      <c r="E7" s="127">
        <f>4ΑΠΟΤ!F6</f>
        <v>0</v>
      </c>
      <c r="F7" s="127">
        <f>4ΑΠΟΤ!G6</f>
        <v>0</v>
      </c>
      <c r="G7" s="128">
        <f>4ΑΠΟΤ!H6</f>
        <v>0</v>
      </c>
    </row>
    <row r="8" spans="1:7" s="43" customFormat="1" ht="15" customHeight="1">
      <c r="A8" s="60" t="s">
        <v>1</v>
      </c>
      <c r="B8" s="500" t="s">
        <v>261</v>
      </c>
      <c r="C8" s="500"/>
      <c r="D8" s="127">
        <f>4ΑΠΟΤ!D7</f>
        <v>0</v>
      </c>
      <c r="E8" s="127">
        <f>4ΑΠΟΤ!F7</f>
        <v>0</v>
      </c>
      <c r="F8" s="127">
        <f>4ΑΠΟΤ!G7</f>
        <v>0</v>
      </c>
      <c r="G8" s="128">
        <f>4ΑΠΟΤ!H7</f>
        <v>0</v>
      </c>
    </row>
    <row r="9" spans="1:7" s="43" customFormat="1" ht="15" customHeight="1">
      <c r="A9" s="60" t="s">
        <v>2</v>
      </c>
      <c r="B9" s="553" t="s">
        <v>386</v>
      </c>
      <c r="C9" s="129" t="s">
        <v>222</v>
      </c>
      <c r="D9" s="130" t="e">
        <f>7ΑΡΔ!E39</f>
        <v>#DIV/0!</v>
      </c>
      <c r="E9" s="130" t="e">
        <f>7ΑΡΔ!J39</f>
        <v>#DIV/0!</v>
      </c>
      <c r="F9" s="130" t="e">
        <f>7ΑΡΔ!K39</f>
        <v>#DIV/0!</v>
      </c>
      <c r="G9" s="131" t="e">
        <f>7ΑΡΔ!L39</f>
        <v>#DIV/0!</v>
      </c>
    </row>
    <row r="10" spans="1:7" s="43" customFormat="1" ht="15" customHeight="1">
      <c r="A10" s="60" t="s">
        <v>3</v>
      </c>
      <c r="B10" s="554"/>
      <c r="C10" s="129" t="s">
        <v>262</v>
      </c>
      <c r="D10" s="130" t="e">
        <f>7ΑΡΔ!E40</f>
        <v>#DIV/0!</v>
      </c>
      <c r="E10" s="130" t="e">
        <f>7ΑΡΔ!J40</f>
        <v>#DIV/0!</v>
      </c>
      <c r="F10" s="130" t="e">
        <f>7ΑΡΔ!K40</f>
        <v>#DIV/0!</v>
      </c>
      <c r="G10" s="131" t="e">
        <f>7ΑΡΔ!L40</f>
        <v>#DIV/0!</v>
      </c>
    </row>
    <row r="11" spans="1:7" s="43" customFormat="1" ht="15" customHeight="1">
      <c r="A11" s="60" t="s">
        <v>4</v>
      </c>
      <c r="B11" s="390"/>
      <c r="C11" s="129" t="s">
        <v>263</v>
      </c>
      <c r="D11" s="130" t="e">
        <f>7ΑΡΔ!E41</f>
        <v>#DIV/0!</v>
      </c>
      <c r="E11" s="130" t="e">
        <f>7ΑΡΔ!J41</f>
        <v>#DIV/0!</v>
      </c>
      <c r="F11" s="130" t="e">
        <f>7ΑΡΔ!K41</f>
        <v>#DIV/0!</v>
      </c>
      <c r="G11" s="131" t="e">
        <f>7ΑΡΔ!L41</f>
        <v>#DIV/0!</v>
      </c>
    </row>
    <row r="12" spans="1:7" s="43" customFormat="1" ht="15" customHeight="1">
      <c r="A12" s="60" t="s">
        <v>9</v>
      </c>
      <c r="B12" s="8" t="s">
        <v>265</v>
      </c>
      <c r="C12" s="129" t="s">
        <v>264</v>
      </c>
      <c r="D12" s="130" t="e">
        <f>7ΑΡΔ!E42</f>
        <v>#DIV/0!</v>
      </c>
      <c r="E12" s="130" t="e">
        <f>7ΑΡΔ!J42</f>
        <v>#DIV/0!</v>
      </c>
      <c r="F12" s="130" t="e">
        <f>7ΑΡΔ!K42</f>
        <v>#DIV/0!</v>
      </c>
      <c r="G12" s="131" t="e">
        <f>7ΑΡΔ!L42</f>
        <v>#DIV/0!</v>
      </c>
    </row>
    <row r="13" spans="1:7" s="43" customFormat="1" ht="13.5" thickBot="1">
      <c r="A13" s="561"/>
      <c r="B13" s="562"/>
      <c r="C13" s="562"/>
      <c r="D13" s="562"/>
      <c r="E13" s="562"/>
      <c r="F13" s="563"/>
      <c r="G13" s="564"/>
    </row>
    <row r="14" spans="1:7" s="43" customFormat="1" ht="15.75" thickBot="1">
      <c r="A14" s="126" t="s">
        <v>37</v>
      </c>
      <c r="B14" s="567" t="s">
        <v>378</v>
      </c>
      <c r="C14" s="568"/>
      <c r="D14" s="569"/>
      <c r="E14" s="98">
        <v>2009</v>
      </c>
      <c r="F14" s="110">
        <v>2010</v>
      </c>
      <c r="G14" s="99">
        <v>2011</v>
      </c>
    </row>
    <row r="15" spans="1:7" s="43" customFormat="1" ht="15" customHeight="1">
      <c r="A15" s="111" t="s">
        <v>204</v>
      </c>
      <c r="B15" s="389" t="s">
        <v>387</v>
      </c>
      <c r="C15" s="565" t="s">
        <v>266</v>
      </c>
      <c r="D15" s="566"/>
      <c r="E15" s="132" t="e">
        <f>E8*E9/360</f>
        <v>#DIV/0!</v>
      </c>
      <c r="F15" s="132" t="e">
        <f>F8*F9/360</f>
        <v>#DIV/0!</v>
      </c>
      <c r="G15" s="133" t="e">
        <f>G8*G9/360</f>
        <v>#DIV/0!</v>
      </c>
    </row>
    <row r="16" spans="1:7" s="43" customFormat="1" ht="15" customHeight="1">
      <c r="A16" s="60" t="s">
        <v>205</v>
      </c>
      <c r="B16" s="554"/>
      <c r="C16" s="548" t="s">
        <v>269</v>
      </c>
      <c r="D16" s="488"/>
      <c r="E16" s="130" t="e">
        <f aca="true" t="shared" si="0" ref="E16:G17">E7*E10/360</f>
        <v>#DIV/0!</v>
      </c>
      <c r="F16" s="130" t="e">
        <f t="shared" si="0"/>
        <v>#DIV/0!</v>
      </c>
      <c r="G16" s="131" t="e">
        <f t="shared" si="0"/>
        <v>#DIV/0!</v>
      </c>
    </row>
    <row r="17" spans="1:7" s="43" customFormat="1" ht="15" customHeight="1" thickBot="1">
      <c r="A17" s="60" t="s">
        <v>206</v>
      </c>
      <c r="B17" s="390"/>
      <c r="C17" s="548" t="s">
        <v>270</v>
      </c>
      <c r="D17" s="488"/>
      <c r="E17" s="134" t="e">
        <f t="shared" si="0"/>
        <v>#DIV/0!</v>
      </c>
      <c r="F17" s="134" t="e">
        <f t="shared" si="0"/>
        <v>#DIV/0!</v>
      </c>
      <c r="G17" s="135" t="e">
        <f t="shared" si="0"/>
        <v>#DIV/0!</v>
      </c>
    </row>
    <row r="18" spans="1:7" s="43" customFormat="1" ht="19.5" customHeight="1" thickBot="1">
      <c r="A18" s="100" t="s">
        <v>194</v>
      </c>
      <c r="B18" s="500" t="s">
        <v>267</v>
      </c>
      <c r="C18" s="488"/>
      <c r="D18" s="549"/>
      <c r="E18" s="139" t="e">
        <f>SUM(E15:E17)</f>
        <v>#DIV/0!</v>
      </c>
      <c r="F18" s="139" t="e">
        <f>SUM(F15:F17)</f>
        <v>#DIV/0!</v>
      </c>
      <c r="G18" s="139" t="e">
        <f>SUM(G15:G17)</f>
        <v>#DIV/0!</v>
      </c>
    </row>
    <row r="19" spans="1:7" s="43" customFormat="1" ht="15" customHeight="1" thickBot="1">
      <c r="A19" s="60" t="s">
        <v>207</v>
      </c>
      <c r="B19" s="8" t="s">
        <v>265</v>
      </c>
      <c r="C19" s="548" t="s">
        <v>271</v>
      </c>
      <c r="D19" s="488"/>
      <c r="E19" s="136" t="e">
        <f>E8*E12/360</f>
        <v>#DIV/0!</v>
      </c>
      <c r="F19" s="136" t="e">
        <f>F8*F12/360</f>
        <v>#DIV/0!</v>
      </c>
      <c r="G19" s="137" t="e">
        <f>G8*G12/360</f>
        <v>#DIV/0!</v>
      </c>
    </row>
    <row r="20" spans="1:7" s="43" customFormat="1" ht="19.5" customHeight="1" thickBot="1">
      <c r="A20" s="138" t="s">
        <v>195</v>
      </c>
      <c r="B20" s="550" t="s">
        <v>268</v>
      </c>
      <c r="C20" s="551"/>
      <c r="D20" s="552"/>
      <c r="E20" s="139" t="e">
        <f>E18-E19</f>
        <v>#DIV/0!</v>
      </c>
      <c r="F20" s="139" t="e">
        <f>F18-F19</f>
        <v>#DIV/0!</v>
      </c>
      <c r="G20" s="139" t="e">
        <f>G18-G19</f>
        <v>#DIV/0!</v>
      </c>
    </row>
    <row r="21" spans="1:7" ht="19.5" customHeight="1" thickBot="1">
      <c r="A21" s="148"/>
      <c r="B21" s="454" t="s">
        <v>392</v>
      </c>
      <c r="C21" s="454"/>
      <c r="D21" s="149" t="s">
        <v>393</v>
      </c>
      <c r="E21" s="150" t="e">
        <f>E20/E7</f>
        <v>#DIV/0!</v>
      </c>
      <c r="F21" s="150" t="e">
        <f>F20/F7</f>
        <v>#DIV/0!</v>
      </c>
      <c r="G21" s="150" t="e">
        <f>G20/G7</f>
        <v>#DIV/0!</v>
      </c>
    </row>
    <row r="26" spans="1:9" ht="49.5" customHeight="1">
      <c r="A26" s="396" t="s">
        <v>438</v>
      </c>
      <c r="B26" s="397"/>
      <c r="C26" s="397"/>
      <c r="D26" s="397"/>
      <c r="E26" s="397"/>
      <c r="F26" s="397"/>
      <c r="G26" s="397"/>
      <c r="H26" s="397"/>
      <c r="I26" s="397"/>
    </row>
  </sheetData>
  <sheetProtection/>
  <mergeCells count="18">
    <mergeCell ref="B7:C7"/>
    <mergeCell ref="B21:C21"/>
    <mergeCell ref="B8:C8"/>
    <mergeCell ref="B15:B17"/>
    <mergeCell ref="C15:D15"/>
    <mergeCell ref="C16:D16"/>
    <mergeCell ref="C17:D17"/>
    <mergeCell ref="B14:D14"/>
    <mergeCell ref="A26:I26"/>
    <mergeCell ref="A1:G1"/>
    <mergeCell ref="C19:D19"/>
    <mergeCell ref="B18:D18"/>
    <mergeCell ref="B20:D20"/>
    <mergeCell ref="B9:B11"/>
    <mergeCell ref="B5:G5"/>
    <mergeCell ref="A3:G3"/>
    <mergeCell ref="B6:C6"/>
    <mergeCell ref="A13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61">
      <selection activeCell="C62" sqref="C62:C66"/>
    </sheetView>
  </sheetViews>
  <sheetFormatPr defaultColWidth="9.140625" defaultRowHeight="12.75"/>
  <cols>
    <col min="1" max="1" width="3.421875" style="1" customWidth="1"/>
    <col min="2" max="2" width="40.7109375" style="1" customWidth="1"/>
    <col min="3" max="3" width="12.7109375" style="1" customWidth="1"/>
    <col min="4" max="4" width="7.57421875" style="1" customWidth="1"/>
    <col min="5" max="5" width="7.7109375" style="1" customWidth="1"/>
    <col min="6" max="7" width="6.28125" style="1" customWidth="1"/>
    <col min="8" max="8" width="7.7109375" style="1" customWidth="1"/>
    <col min="9" max="10" width="6.28125" style="1" customWidth="1"/>
    <col min="11" max="16384" width="9.140625" style="1" customWidth="1"/>
  </cols>
  <sheetData>
    <row r="1" spans="1:10" s="170" customFormat="1" ht="27" customHeight="1" thickBot="1">
      <c r="A1" s="379" t="s">
        <v>465</v>
      </c>
      <c r="B1" s="380"/>
      <c r="C1" s="380"/>
      <c r="D1" s="380"/>
      <c r="E1" s="380"/>
      <c r="F1" s="380"/>
      <c r="G1" s="380"/>
      <c r="H1" s="380"/>
      <c r="I1" s="380"/>
      <c r="J1" s="381"/>
    </row>
    <row r="2" spans="1:10" s="171" customFormat="1" ht="18.75" thickBot="1">
      <c r="A2" s="382" t="s">
        <v>23</v>
      </c>
      <c r="B2" s="383"/>
      <c r="C2" s="383"/>
      <c r="D2" s="383"/>
      <c r="E2" s="383"/>
      <c r="F2" s="383"/>
      <c r="G2" s="383"/>
      <c r="H2" s="383"/>
      <c r="I2" s="383"/>
      <c r="J2" s="384"/>
    </row>
    <row r="3" spans="1:10" ht="18.75" customHeight="1">
      <c r="A3" s="385" t="s">
        <v>31</v>
      </c>
      <c r="B3" s="386"/>
      <c r="C3" s="389" t="s">
        <v>32</v>
      </c>
      <c r="D3" s="391" t="s">
        <v>34</v>
      </c>
      <c r="E3" s="393" t="s">
        <v>443</v>
      </c>
      <c r="F3" s="394"/>
      <c r="G3" s="395"/>
      <c r="H3" s="393" t="s">
        <v>444</v>
      </c>
      <c r="I3" s="394"/>
      <c r="J3" s="395"/>
    </row>
    <row r="4" spans="1:10" ht="15.75" customHeight="1">
      <c r="A4" s="387"/>
      <c r="B4" s="388"/>
      <c r="C4" s="390"/>
      <c r="D4" s="392"/>
      <c r="E4" s="24" t="s">
        <v>443</v>
      </c>
      <c r="F4" s="24" t="s">
        <v>29</v>
      </c>
      <c r="G4" s="24" t="s">
        <v>30</v>
      </c>
      <c r="H4" s="24" t="s">
        <v>444</v>
      </c>
      <c r="I4" s="24" t="s">
        <v>29</v>
      </c>
      <c r="J4" s="62" t="s">
        <v>30</v>
      </c>
    </row>
    <row r="5" spans="1:10" ht="15" customHeight="1">
      <c r="A5" s="16" t="s">
        <v>24</v>
      </c>
      <c r="B5" s="17" t="s">
        <v>306</v>
      </c>
      <c r="C5" s="17"/>
      <c r="D5" s="17"/>
      <c r="E5" s="14"/>
      <c r="F5" s="14"/>
      <c r="G5" s="14"/>
      <c r="H5" s="14"/>
      <c r="I5" s="14"/>
      <c r="J5" s="63"/>
    </row>
    <row r="6" spans="1:10" ht="15" customHeight="1">
      <c r="A6" s="9" t="s">
        <v>0</v>
      </c>
      <c r="B6" s="7" t="s">
        <v>17</v>
      </c>
      <c r="C6" s="7"/>
      <c r="D6" s="25" t="e">
        <f>C6/C14</f>
        <v>#DIV/0!</v>
      </c>
      <c r="E6" s="14">
        <f>F6+G6</f>
        <v>0</v>
      </c>
      <c r="F6" s="14"/>
      <c r="G6" s="14"/>
      <c r="H6" s="14">
        <f>I6+J6</f>
        <v>0</v>
      </c>
      <c r="I6" s="14"/>
      <c r="J6" s="63"/>
    </row>
    <row r="7" spans="1:10" ht="15" customHeight="1">
      <c r="A7" s="9" t="s">
        <v>1</v>
      </c>
      <c r="B7" s="7" t="s">
        <v>70</v>
      </c>
      <c r="C7" s="7"/>
      <c r="D7" s="25" t="e">
        <f>C7/C14</f>
        <v>#DIV/0!</v>
      </c>
      <c r="E7" s="14">
        <f aca="true" t="shared" si="0" ref="E7:E19">F7+G7</f>
        <v>0</v>
      </c>
      <c r="F7" s="14"/>
      <c r="G7" s="14"/>
      <c r="H7" s="14">
        <f aca="true" t="shared" si="1" ref="H7:H13">I7+J7</f>
        <v>0</v>
      </c>
      <c r="I7" s="14"/>
      <c r="J7" s="63"/>
    </row>
    <row r="8" spans="1:10" ht="15" customHeight="1">
      <c r="A8" s="9" t="s">
        <v>2</v>
      </c>
      <c r="B8" s="7" t="s">
        <v>19</v>
      </c>
      <c r="C8" s="7"/>
      <c r="D8" s="25" t="e">
        <f>C8/C14</f>
        <v>#DIV/0!</v>
      </c>
      <c r="E8" s="14">
        <f>F8+G8</f>
        <v>0</v>
      </c>
      <c r="F8" s="14"/>
      <c r="G8" s="14"/>
      <c r="H8" s="14">
        <f t="shared" si="1"/>
        <v>0</v>
      </c>
      <c r="I8" s="14"/>
      <c r="J8" s="63"/>
    </row>
    <row r="9" spans="1:10" ht="15" customHeight="1">
      <c r="A9" s="9" t="s">
        <v>3</v>
      </c>
      <c r="B9" s="7" t="s">
        <v>25</v>
      </c>
      <c r="C9" s="7"/>
      <c r="D9" s="25" t="e">
        <f>C9/C14</f>
        <v>#DIV/0!</v>
      </c>
      <c r="E9" s="14">
        <f t="shared" si="0"/>
        <v>0</v>
      </c>
      <c r="F9" s="14"/>
      <c r="G9" s="14"/>
      <c r="H9" s="14">
        <f t="shared" si="1"/>
        <v>0</v>
      </c>
      <c r="I9" s="14"/>
      <c r="J9" s="63"/>
    </row>
    <row r="10" spans="1:10" ht="15" customHeight="1">
      <c r="A10" s="18" t="s">
        <v>4</v>
      </c>
      <c r="B10" s="19" t="s">
        <v>26</v>
      </c>
      <c r="C10" s="19"/>
      <c r="D10" s="25" t="e">
        <f>C10/C14</f>
        <v>#DIV/0!</v>
      </c>
      <c r="E10" s="14">
        <f t="shared" si="0"/>
        <v>0</v>
      </c>
      <c r="F10" s="20"/>
      <c r="G10" s="20"/>
      <c r="H10" s="14">
        <f t="shared" si="1"/>
        <v>0</v>
      </c>
      <c r="I10" s="20"/>
      <c r="J10" s="64"/>
    </row>
    <row r="11" spans="1:10" ht="15" customHeight="1">
      <c r="A11" s="9" t="s">
        <v>9</v>
      </c>
      <c r="B11" s="7" t="s">
        <v>27</v>
      </c>
      <c r="C11" s="7"/>
      <c r="D11" s="25" t="e">
        <f>C11/C14</f>
        <v>#DIV/0!</v>
      </c>
      <c r="E11" s="14">
        <f t="shared" si="0"/>
        <v>0</v>
      </c>
      <c r="F11" s="14"/>
      <c r="G11" s="14"/>
      <c r="H11" s="14">
        <f t="shared" si="1"/>
        <v>0</v>
      </c>
      <c r="I11" s="14"/>
      <c r="J11" s="63"/>
    </row>
    <row r="12" spans="1:10" ht="15" customHeight="1">
      <c r="A12" s="21" t="s">
        <v>16</v>
      </c>
      <c r="B12" s="22" t="s">
        <v>28</v>
      </c>
      <c r="C12" s="22"/>
      <c r="D12" s="25" t="e">
        <f>C12/C14</f>
        <v>#DIV/0!</v>
      </c>
      <c r="E12" s="14">
        <f t="shared" si="0"/>
        <v>0</v>
      </c>
      <c r="F12" s="23"/>
      <c r="G12" s="23"/>
      <c r="H12" s="14">
        <f t="shared" si="1"/>
        <v>0</v>
      </c>
      <c r="I12" s="23"/>
      <c r="J12" s="65"/>
    </row>
    <row r="13" spans="1:10" ht="15" customHeight="1">
      <c r="A13" s="21" t="s">
        <v>40</v>
      </c>
      <c r="B13" s="22" t="s">
        <v>39</v>
      </c>
      <c r="C13" s="22"/>
      <c r="D13" s="25" t="e">
        <f>C13/C14</f>
        <v>#DIV/0!</v>
      </c>
      <c r="E13" s="14">
        <f t="shared" si="0"/>
        <v>0</v>
      </c>
      <c r="F13" s="23"/>
      <c r="G13" s="23"/>
      <c r="H13" s="14">
        <f t="shared" si="1"/>
        <v>0</v>
      </c>
      <c r="I13" s="23"/>
      <c r="J13" s="65"/>
    </row>
    <row r="14" spans="1:10" ht="15" customHeight="1">
      <c r="A14" s="21"/>
      <c r="B14" s="31" t="s">
        <v>33</v>
      </c>
      <c r="C14" s="31">
        <f>SUM(C6:C13)</f>
        <v>0</v>
      </c>
      <c r="D14" s="25" t="e">
        <f>C14/C14</f>
        <v>#DIV/0!</v>
      </c>
      <c r="E14" s="32">
        <f aca="true" t="shared" si="2" ref="E14:J15">SUM(E6:E13)</f>
        <v>0</v>
      </c>
      <c r="F14" s="27">
        <f t="shared" si="2"/>
        <v>0</v>
      </c>
      <c r="G14" s="27">
        <f t="shared" si="2"/>
        <v>0</v>
      </c>
      <c r="H14" s="32">
        <f t="shared" si="2"/>
        <v>0</v>
      </c>
      <c r="I14" s="27">
        <f t="shared" si="2"/>
        <v>0</v>
      </c>
      <c r="J14" s="66">
        <f t="shared" si="2"/>
        <v>0</v>
      </c>
    </row>
    <row r="15" spans="1:10" ht="15" customHeight="1">
      <c r="A15" s="21" t="s">
        <v>52</v>
      </c>
      <c r="B15" s="22" t="s">
        <v>35</v>
      </c>
      <c r="C15" s="22"/>
      <c r="D15" s="26" t="e">
        <f>C15/C14</f>
        <v>#DIV/0!</v>
      </c>
      <c r="E15" s="14">
        <f t="shared" si="0"/>
        <v>0</v>
      </c>
      <c r="F15" s="23"/>
      <c r="G15" s="23"/>
      <c r="H15" s="32">
        <f t="shared" si="2"/>
        <v>0</v>
      </c>
      <c r="I15" s="27"/>
      <c r="J15" s="65"/>
    </row>
    <row r="16" spans="1:10" ht="15" customHeight="1">
      <c r="A16" s="21"/>
      <c r="B16" s="22"/>
      <c r="C16" s="22"/>
      <c r="D16" s="26"/>
      <c r="E16" s="23"/>
      <c r="F16" s="23"/>
      <c r="G16" s="23"/>
      <c r="H16" s="23"/>
      <c r="I16" s="23"/>
      <c r="J16" s="65"/>
    </row>
    <row r="17" spans="1:10" ht="15" customHeight="1">
      <c r="A17" s="72" t="s">
        <v>37</v>
      </c>
      <c r="B17" s="31" t="s">
        <v>314</v>
      </c>
      <c r="C17" s="22"/>
      <c r="D17" s="26"/>
      <c r="E17" s="14">
        <f t="shared" si="0"/>
        <v>0</v>
      </c>
      <c r="F17" s="23"/>
      <c r="G17" s="23"/>
      <c r="H17" s="14">
        <f>I17+J17</f>
        <v>0</v>
      </c>
      <c r="I17" s="23"/>
      <c r="J17" s="65"/>
    </row>
    <row r="18" spans="1:10" ht="15" customHeight="1">
      <c r="A18" s="21"/>
      <c r="B18" s="31"/>
      <c r="C18" s="22"/>
      <c r="D18" s="26"/>
      <c r="E18" s="23"/>
      <c r="F18" s="23"/>
      <c r="G18" s="23"/>
      <c r="H18" s="23"/>
      <c r="I18" s="23"/>
      <c r="J18" s="65"/>
    </row>
    <row r="19" spans="1:10" ht="15" customHeight="1">
      <c r="A19" s="72" t="s">
        <v>50</v>
      </c>
      <c r="B19" s="31" t="s">
        <v>304</v>
      </c>
      <c r="C19" s="22"/>
      <c r="D19" s="26"/>
      <c r="E19" s="14">
        <f t="shared" si="0"/>
        <v>0</v>
      </c>
      <c r="F19" s="23"/>
      <c r="G19" s="23"/>
      <c r="H19" s="14">
        <f>I19+J19</f>
        <v>0</v>
      </c>
      <c r="I19" s="23"/>
      <c r="J19" s="65"/>
    </row>
    <row r="20" spans="1:10" ht="15" customHeight="1">
      <c r="A20" s="21"/>
      <c r="B20" s="31"/>
      <c r="C20" s="22"/>
      <c r="D20" s="26"/>
      <c r="E20" s="23"/>
      <c r="F20" s="23"/>
      <c r="G20" s="23"/>
      <c r="H20" s="23"/>
      <c r="I20" s="23"/>
      <c r="J20" s="65"/>
    </row>
    <row r="21" spans="1:10" ht="15" customHeight="1">
      <c r="A21" s="73" t="s">
        <v>194</v>
      </c>
      <c r="B21" s="31" t="s">
        <v>307</v>
      </c>
      <c r="C21" s="31">
        <f>C14+C17+C19</f>
        <v>0</v>
      </c>
      <c r="D21" s="31"/>
      <c r="E21" s="31">
        <f aca="true" t="shared" si="3" ref="E21:J21">E14+E17+E19</f>
        <v>0</v>
      </c>
      <c r="F21" s="22">
        <f t="shared" si="3"/>
        <v>0</v>
      </c>
      <c r="G21" s="22">
        <f t="shared" si="3"/>
        <v>0</v>
      </c>
      <c r="H21" s="31">
        <f t="shared" si="3"/>
        <v>0</v>
      </c>
      <c r="I21" s="22">
        <f t="shared" si="3"/>
        <v>0</v>
      </c>
      <c r="J21" s="54">
        <f t="shared" si="3"/>
        <v>0</v>
      </c>
    </row>
    <row r="22" spans="1:10" ht="15" customHeight="1">
      <c r="A22" s="21"/>
      <c r="B22" s="22"/>
      <c r="C22" s="22"/>
      <c r="D22" s="22"/>
      <c r="E22" s="23"/>
      <c r="F22" s="23"/>
      <c r="G22" s="23"/>
      <c r="H22" s="23"/>
      <c r="I22" s="23"/>
      <c r="J22" s="65"/>
    </row>
    <row r="23" spans="1:10" ht="15" customHeight="1">
      <c r="A23" s="53" t="s">
        <v>195</v>
      </c>
      <c r="B23" s="17" t="s">
        <v>38</v>
      </c>
      <c r="C23" s="22"/>
      <c r="D23" s="22"/>
      <c r="E23" s="23"/>
      <c r="F23" s="23"/>
      <c r="G23" s="23"/>
      <c r="H23" s="23"/>
      <c r="I23" s="23"/>
      <c r="J23" s="65"/>
    </row>
    <row r="24" spans="1:10" ht="15" customHeight="1">
      <c r="A24" s="21" t="s">
        <v>53</v>
      </c>
      <c r="B24" s="22" t="s">
        <v>41</v>
      </c>
      <c r="C24" s="22"/>
      <c r="D24" s="25" t="e">
        <f>C24/C34</f>
        <v>#DIV/0!</v>
      </c>
      <c r="E24" s="14">
        <f aca="true" t="shared" si="4" ref="E24:E33">F24+G24</f>
        <v>0</v>
      </c>
      <c r="F24" s="23"/>
      <c r="G24" s="23"/>
      <c r="H24" s="14">
        <f aca="true" t="shared" si="5" ref="H24:H33">I24+J24</f>
        <v>0</v>
      </c>
      <c r="I24" s="23"/>
      <c r="J24" s="65"/>
    </row>
    <row r="25" spans="1:10" ht="15" customHeight="1">
      <c r="A25" s="21" t="s">
        <v>54</v>
      </c>
      <c r="B25" s="22" t="s">
        <v>69</v>
      </c>
      <c r="C25" s="22"/>
      <c r="D25" s="25" t="e">
        <f>C25/C34</f>
        <v>#DIV/0!</v>
      </c>
      <c r="E25" s="14">
        <f t="shared" si="4"/>
        <v>0</v>
      </c>
      <c r="F25" s="23"/>
      <c r="G25" s="23"/>
      <c r="H25" s="14">
        <f t="shared" si="5"/>
        <v>0</v>
      </c>
      <c r="I25" s="23"/>
      <c r="J25" s="65"/>
    </row>
    <row r="26" spans="1:10" ht="15" customHeight="1">
      <c r="A26" s="21" t="s">
        <v>55</v>
      </c>
      <c r="B26" s="22" t="s">
        <v>42</v>
      </c>
      <c r="C26" s="22"/>
      <c r="D26" s="25" t="e">
        <f>C26/C34</f>
        <v>#DIV/0!</v>
      </c>
      <c r="E26" s="14">
        <f t="shared" si="4"/>
        <v>0</v>
      </c>
      <c r="F26" s="23"/>
      <c r="G26" s="23"/>
      <c r="H26" s="14">
        <f t="shared" si="5"/>
        <v>0</v>
      </c>
      <c r="I26" s="23"/>
      <c r="J26" s="65"/>
    </row>
    <row r="27" spans="1:10" ht="15" customHeight="1">
      <c r="A27" s="21" t="s">
        <v>56</v>
      </c>
      <c r="B27" s="22" t="s">
        <v>310</v>
      </c>
      <c r="C27" s="22"/>
      <c r="D27" s="25" t="e">
        <f>C27/C35</f>
        <v>#DIV/0!</v>
      </c>
      <c r="E27" s="14">
        <f t="shared" si="4"/>
        <v>0</v>
      </c>
      <c r="F27" s="23"/>
      <c r="G27" s="23"/>
      <c r="H27" s="14">
        <f t="shared" si="5"/>
        <v>0</v>
      </c>
      <c r="I27" s="23"/>
      <c r="J27" s="65"/>
    </row>
    <row r="28" spans="1:10" ht="15" customHeight="1">
      <c r="A28" s="21" t="s">
        <v>57</v>
      </c>
      <c r="B28" s="22" t="s">
        <v>43</v>
      </c>
      <c r="C28" s="22"/>
      <c r="D28" s="25" t="e">
        <f>C28/C34</f>
        <v>#DIV/0!</v>
      </c>
      <c r="E28" s="14">
        <f t="shared" si="4"/>
        <v>0</v>
      </c>
      <c r="F28" s="23"/>
      <c r="G28" s="23"/>
      <c r="H28" s="14">
        <f t="shared" si="5"/>
        <v>0</v>
      </c>
      <c r="I28" s="23"/>
      <c r="J28" s="65"/>
    </row>
    <row r="29" spans="1:10" ht="15" customHeight="1">
      <c r="A29" s="21" t="s">
        <v>58</v>
      </c>
      <c r="B29" s="22" t="s">
        <v>44</v>
      </c>
      <c r="C29" s="22"/>
      <c r="D29" s="25" t="e">
        <f>C29/C34</f>
        <v>#DIV/0!</v>
      </c>
      <c r="E29" s="14">
        <f t="shared" si="4"/>
        <v>0</v>
      </c>
      <c r="F29" s="23"/>
      <c r="G29" s="23"/>
      <c r="H29" s="14">
        <f t="shared" si="5"/>
        <v>0</v>
      </c>
      <c r="I29" s="23"/>
      <c r="J29" s="65"/>
    </row>
    <row r="30" spans="1:10" ht="15" customHeight="1">
      <c r="A30" s="21" t="s">
        <v>59</v>
      </c>
      <c r="B30" s="22" t="s">
        <v>45</v>
      </c>
      <c r="C30" s="22"/>
      <c r="D30" s="25" t="e">
        <f>C30/C35</f>
        <v>#DIV/0!</v>
      </c>
      <c r="E30" s="14">
        <f t="shared" si="4"/>
        <v>0</v>
      </c>
      <c r="F30" s="23"/>
      <c r="G30" s="23"/>
      <c r="H30" s="14">
        <f t="shared" si="5"/>
        <v>0</v>
      </c>
      <c r="I30" s="23"/>
      <c r="J30" s="65"/>
    </row>
    <row r="31" spans="1:10" ht="15" customHeight="1">
      <c r="A31" s="21" t="s">
        <v>60</v>
      </c>
      <c r="B31" s="22" t="s">
        <v>46</v>
      </c>
      <c r="C31" s="22"/>
      <c r="D31" s="25" t="e">
        <f>C31/C34</f>
        <v>#DIV/0!</v>
      </c>
      <c r="E31" s="14">
        <f t="shared" si="4"/>
        <v>0</v>
      </c>
      <c r="F31" s="23"/>
      <c r="G31" s="23"/>
      <c r="H31" s="14">
        <f t="shared" si="5"/>
        <v>0</v>
      </c>
      <c r="I31" s="23"/>
      <c r="J31" s="65"/>
    </row>
    <row r="32" spans="1:10" ht="15" customHeight="1">
      <c r="A32" s="21" t="s">
        <v>61</v>
      </c>
      <c r="B32" s="22" t="s">
        <v>47</v>
      </c>
      <c r="C32" s="22"/>
      <c r="D32" s="25" t="e">
        <f>C32/C34</f>
        <v>#DIV/0!</v>
      </c>
      <c r="E32" s="14">
        <f t="shared" si="4"/>
        <v>0</v>
      </c>
      <c r="F32" s="23"/>
      <c r="G32" s="23"/>
      <c r="H32" s="14">
        <f t="shared" si="5"/>
        <v>0</v>
      </c>
      <c r="I32" s="23"/>
      <c r="J32" s="65"/>
    </row>
    <row r="33" spans="1:10" ht="15" customHeight="1">
      <c r="A33" s="21" t="s">
        <v>62</v>
      </c>
      <c r="B33" s="22" t="s">
        <v>48</v>
      </c>
      <c r="C33" s="22"/>
      <c r="D33" s="25" t="e">
        <f>C33/C34</f>
        <v>#DIV/0!</v>
      </c>
      <c r="E33" s="14">
        <f t="shared" si="4"/>
        <v>0</v>
      </c>
      <c r="F33" s="23"/>
      <c r="G33" s="23"/>
      <c r="H33" s="14">
        <f t="shared" si="5"/>
        <v>0</v>
      </c>
      <c r="I33" s="23"/>
      <c r="J33" s="65"/>
    </row>
    <row r="34" spans="1:10" ht="15" customHeight="1">
      <c r="A34" s="21"/>
      <c r="B34" s="31" t="s">
        <v>49</v>
      </c>
      <c r="C34" s="31">
        <f>SUM(C24:C33)</f>
        <v>0</v>
      </c>
      <c r="D34" s="25" t="e">
        <f>C34/C34</f>
        <v>#DIV/0!</v>
      </c>
      <c r="E34" s="31">
        <f aca="true" t="shared" si="6" ref="E34:J34">SUM(E24:E33)</f>
        <v>0</v>
      </c>
      <c r="F34" s="22">
        <f t="shared" si="6"/>
        <v>0</v>
      </c>
      <c r="G34" s="22">
        <f t="shared" si="6"/>
        <v>0</v>
      </c>
      <c r="H34" s="31">
        <f t="shared" si="6"/>
        <v>0</v>
      </c>
      <c r="I34" s="22">
        <f t="shared" si="6"/>
        <v>0</v>
      </c>
      <c r="J34" s="54">
        <f t="shared" si="6"/>
        <v>0</v>
      </c>
    </row>
    <row r="35" spans="1:10" ht="15" customHeight="1">
      <c r="A35" s="21"/>
      <c r="B35" s="31"/>
      <c r="C35" s="31"/>
      <c r="D35" s="25"/>
      <c r="E35" s="31"/>
      <c r="F35" s="22"/>
      <c r="G35" s="22"/>
      <c r="H35" s="31"/>
      <c r="I35" s="22"/>
      <c r="J35" s="54"/>
    </row>
    <row r="36" spans="1:10" s="43" customFormat="1" ht="30" customHeight="1">
      <c r="A36" s="85"/>
      <c r="B36" s="86" t="s">
        <v>342</v>
      </c>
      <c r="C36" s="87">
        <f>C21+C34</f>
        <v>0</v>
      </c>
      <c r="D36" s="87"/>
      <c r="E36" s="87">
        <f aca="true" t="shared" si="7" ref="E36:J36">E21+E34</f>
        <v>0</v>
      </c>
      <c r="F36" s="88">
        <f t="shared" si="7"/>
        <v>0</v>
      </c>
      <c r="G36" s="88">
        <f t="shared" si="7"/>
        <v>0</v>
      </c>
      <c r="H36" s="87">
        <f t="shared" si="7"/>
        <v>0</v>
      </c>
      <c r="I36" s="88">
        <f t="shared" si="7"/>
        <v>0</v>
      </c>
      <c r="J36" s="89">
        <f t="shared" si="7"/>
        <v>0</v>
      </c>
    </row>
    <row r="37" spans="1:10" ht="15" customHeight="1">
      <c r="A37" s="9"/>
      <c r="B37" s="7"/>
      <c r="C37" s="7"/>
      <c r="D37" s="7"/>
      <c r="E37" s="14"/>
      <c r="F37" s="14"/>
      <c r="G37" s="14"/>
      <c r="H37" s="14"/>
      <c r="I37" s="14"/>
      <c r="J37" s="63"/>
    </row>
    <row r="38" spans="1:10" ht="15" customHeight="1">
      <c r="A38" s="29" t="s">
        <v>403</v>
      </c>
      <c r="B38" s="17" t="s">
        <v>51</v>
      </c>
      <c r="C38" s="22"/>
      <c r="D38" s="22"/>
      <c r="E38" s="23"/>
      <c r="F38" s="23"/>
      <c r="G38" s="23"/>
      <c r="H38" s="23"/>
      <c r="I38" s="23"/>
      <c r="J38" s="65"/>
    </row>
    <row r="39" spans="1:10" ht="15" customHeight="1">
      <c r="A39" s="9" t="s">
        <v>63</v>
      </c>
      <c r="B39" s="7" t="s">
        <v>66</v>
      </c>
      <c r="C39" s="7"/>
      <c r="D39" s="25" t="e">
        <f>C39/C42</f>
        <v>#DIV/0!</v>
      </c>
      <c r="E39" s="14">
        <f>F39+G39</f>
        <v>0</v>
      </c>
      <c r="F39" s="14"/>
      <c r="G39" s="14"/>
      <c r="H39" s="14">
        <f>I39+J39</f>
        <v>0</v>
      </c>
      <c r="I39" s="14"/>
      <c r="J39" s="63"/>
    </row>
    <row r="40" spans="1:10" ht="15" customHeight="1">
      <c r="A40" s="9" t="s">
        <v>64</v>
      </c>
      <c r="B40" s="7" t="s">
        <v>309</v>
      </c>
      <c r="C40" s="7"/>
      <c r="D40" s="25" t="e">
        <f>C40/C42</f>
        <v>#DIV/0!</v>
      </c>
      <c r="E40" s="14">
        <f>F40+G40</f>
        <v>0</v>
      </c>
      <c r="F40" s="14"/>
      <c r="G40" s="14"/>
      <c r="H40" s="14">
        <f>I40+J40</f>
        <v>0</v>
      </c>
      <c r="I40" s="14"/>
      <c r="J40" s="63"/>
    </row>
    <row r="41" spans="1:10" ht="15" customHeight="1">
      <c r="A41" s="9" t="s">
        <v>65</v>
      </c>
      <c r="B41" s="7" t="s">
        <v>67</v>
      </c>
      <c r="C41" s="7"/>
      <c r="D41" s="25" t="e">
        <f>C41/C42</f>
        <v>#DIV/0!</v>
      </c>
      <c r="E41" s="14">
        <f>F41+G41</f>
        <v>0</v>
      </c>
      <c r="F41" s="14"/>
      <c r="G41" s="14"/>
      <c r="H41" s="14">
        <f>I41+J41</f>
        <v>0</v>
      </c>
      <c r="I41" s="14"/>
      <c r="J41" s="63"/>
    </row>
    <row r="42" spans="1:10" ht="15" customHeight="1">
      <c r="A42" s="9"/>
      <c r="B42" s="28" t="s">
        <v>49</v>
      </c>
      <c r="C42" s="28">
        <f>SUM(C39:C41)</f>
        <v>0</v>
      </c>
      <c r="D42" s="25" t="e">
        <f>C42/C42</f>
        <v>#DIV/0!</v>
      </c>
      <c r="E42" s="28">
        <f aca="true" t="shared" si="8" ref="E42:J42">SUM(E39:E41)</f>
        <v>0</v>
      </c>
      <c r="F42" s="7">
        <f t="shared" si="8"/>
        <v>0</v>
      </c>
      <c r="G42" s="7"/>
      <c r="H42" s="28">
        <f t="shared" si="8"/>
        <v>0</v>
      </c>
      <c r="I42" s="7"/>
      <c r="J42" s="11">
        <f t="shared" si="8"/>
        <v>0</v>
      </c>
    </row>
    <row r="43" spans="1:10" ht="15" customHeight="1">
      <c r="A43" s="9"/>
      <c r="B43" s="7"/>
      <c r="C43" s="7"/>
      <c r="D43" s="7"/>
      <c r="E43" s="14"/>
      <c r="F43" s="14"/>
      <c r="G43" s="14"/>
      <c r="H43" s="14"/>
      <c r="I43" s="14"/>
      <c r="J43" s="63"/>
    </row>
    <row r="44" spans="1:10" s="30" customFormat="1" ht="15" customHeight="1">
      <c r="A44" s="29"/>
      <c r="B44" s="28" t="s">
        <v>68</v>
      </c>
      <c r="C44" s="28">
        <f>C36+C42</f>
        <v>0</v>
      </c>
      <c r="D44" s="28"/>
      <c r="E44" s="28">
        <f aca="true" t="shared" si="9" ref="E44:J44">E36+E42</f>
        <v>0</v>
      </c>
      <c r="F44" s="7">
        <f t="shared" si="9"/>
        <v>0</v>
      </c>
      <c r="G44" s="7">
        <f t="shared" si="9"/>
        <v>0</v>
      </c>
      <c r="H44" s="28">
        <f t="shared" si="9"/>
        <v>0</v>
      </c>
      <c r="I44" s="7">
        <f t="shared" si="9"/>
        <v>0</v>
      </c>
      <c r="J44" s="11">
        <f t="shared" si="9"/>
        <v>0</v>
      </c>
    </row>
    <row r="45" spans="1:10" ht="15" customHeight="1" thickBot="1">
      <c r="A45" s="12"/>
      <c r="B45" s="13"/>
      <c r="C45" s="13"/>
      <c r="D45" s="13"/>
      <c r="E45" s="15"/>
      <c r="F45" s="15"/>
      <c r="G45" s="15"/>
      <c r="H45" s="15"/>
      <c r="I45" s="15"/>
      <c r="J45" s="67"/>
    </row>
    <row r="46" ht="15.75" customHeight="1"/>
    <row r="47" ht="15.75" customHeight="1"/>
    <row r="48" ht="15.75" customHeight="1"/>
    <row r="49" ht="15.75" customHeight="1"/>
    <row r="50" ht="15.75" customHeight="1"/>
    <row r="56" spans="1:13" ht="43.5" customHeight="1">
      <c r="A56" s="396" t="s">
        <v>438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</row>
    <row r="57" ht="13.5" thickBot="1"/>
    <row r="58" spans="1:3" s="321" customFormat="1" ht="22.5" customHeight="1" thickBot="1">
      <c r="A58" s="400" t="s">
        <v>402</v>
      </c>
      <c r="B58" s="401"/>
      <c r="C58" s="402"/>
    </row>
    <row r="59" spans="1:3" ht="12.75">
      <c r="A59" s="385" t="s">
        <v>31</v>
      </c>
      <c r="B59" s="386"/>
      <c r="C59" s="398" t="s">
        <v>407</v>
      </c>
    </row>
    <row r="60" spans="1:3" ht="27.75" customHeight="1">
      <c r="A60" s="387"/>
      <c r="B60" s="388"/>
      <c r="C60" s="399"/>
    </row>
    <row r="61" spans="1:3" ht="12.75">
      <c r="A61" s="153"/>
      <c r="B61" s="154"/>
      <c r="C61" s="97"/>
    </row>
    <row r="62" spans="1:3" ht="12.75">
      <c r="A62" s="325" t="s">
        <v>194</v>
      </c>
      <c r="B62" s="326" t="s">
        <v>306</v>
      </c>
      <c r="C62" s="328"/>
    </row>
    <row r="63" spans="1:3" ht="12.75">
      <c r="A63" s="21" t="s">
        <v>195</v>
      </c>
      <c r="B63" s="22" t="s">
        <v>314</v>
      </c>
      <c r="C63" s="328"/>
    </row>
    <row r="64" spans="1:3" ht="12.75">
      <c r="A64" s="21" t="s">
        <v>149</v>
      </c>
      <c r="B64" s="22" t="s">
        <v>304</v>
      </c>
      <c r="C64" s="328"/>
    </row>
    <row r="65" spans="1:3" ht="12.75">
      <c r="A65" s="327" t="s">
        <v>107</v>
      </c>
      <c r="B65" s="326" t="s">
        <v>38</v>
      </c>
      <c r="C65" s="328"/>
    </row>
    <row r="66" spans="1:3" ht="12.75">
      <c r="A66" s="9" t="s">
        <v>108</v>
      </c>
      <c r="B66" s="326" t="s">
        <v>51</v>
      </c>
      <c r="C66" s="329"/>
    </row>
    <row r="67" spans="1:3" ht="12.75">
      <c r="A67" s="29"/>
      <c r="B67" s="28" t="s">
        <v>68</v>
      </c>
      <c r="C67" s="330">
        <f>SUM(C62:C66)</f>
        <v>0</v>
      </c>
    </row>
    <row r="68" spans="1:3" ht="13.5" thickBot="1">
      <c r="A68" s="322"/>
      <c r="B68" s="323"/>
      <c r="C68" s="324"/>
    </row>
    <row r="88" spans="1:13" ht="40.5" customHeight="1">
      <c r="A88" s="396" t="s">
        <v>438</v>
      </c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397"/>
      <c r="M88" s="397"/>
    </row>
  </sheetData>
  <sheetProtection/>
  <mergeCells count="12">
    <mergeCell ref="A56:M56"/>
    <mergeCell ref="A88:M88"/>
    <mergeCell ref="A59:B60"/>
    <mergeCell ref="C59:C60"/>
    <mergeCell ref="A58:C58"/>
    <mergeCell ref="A1:J1"/>
    <mergeCell ref="A2:J2"/>
    <mergeCell ref="A3:B4"/>
    <mergeCell ref="C3:C4"/>
    <mergeCell ref="D3:D4"/>
    <mergeCell ref="E3:G3"/>
    <mergeCell ref="H3:J3"/>
  </mergeCells>
  <printOptions/>
  <pageMargins left="0.75" right="0.75" top="1" bottom="1" header="0.5" footer="0.5"/>
  <pageSetup horizontalDpi="600" verticalDpi="600" orientation="landscape" paperSize="9" r:id="rId2"/>
  <ignoredErrors>
    <ignoredError sqref="D14:E14 D34 D42 H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46">
      <selection activeCell="G49" sqref="G49:H53"/>
    </sheetView>
  </sheetViews>
  <sheetFormatPr defaultColWidth="9.140625" defaultRowHeight="12.75"/>
  <cols>
    <col min="1" max="1" width="2.7109375" style="34" customWidth="1"/>
    <col min="2" max="2" width="15.7109375" style="1" customWidth="1"/>
    <col min="3" max="3" width="6.7109375" style="1" customWidth="1"/>
    <col min="4" max="4" width="2.7109375" style="1" customWidth="1"/>
    <col min="5" max="5" width="2.8515625" style="34" customWidth="1"/>
    <col min="6" max="6" width="19.7109375" style="1" customWidth="1"/>
    <col min="7" max="7" width="6.7109375" style="1" customWidth="1"/>
    <col min="8" max="8" width="5.7109375" style="1" customWidth="1"/>
    <col min="9" max="9" width="13.421875" style="1" customWidth="1"/>
    <col min="10" max="11" width="5.7109375" style="1" customWidth="1"/>
    <col min="12" max="16384" width="9.140625" style="1" customWidth="1"/>
  </cols>
  <sheetData>
    <row r="1" spans="1:11" s="3" customFormat="1" ht="26.25" customHeight="1" thickBot="1">
      <c r="A1" s="420" t="s">
        <v>464</v>
      </c>
      <c r="B1" s="421"/>
      <c r="C1" s="421"/>
      <c r="D1" s="421"/>
      <c r="E1" s="421"/>
      <c r="F1" s="421"/>
      <c r="G1" s="421"/>
      <c r="H1" s="421"/>
      <c r="I1" s="421"/>
      <c r="J1" s="421"/>
      <c r="K1" s="422"/>
    </row>
    <row r="2" ht="13.5" thickBot="1"/>
    <row r="3" spans="1:11" s="172" customFormat="1" ht="19.5" customHeight="1" thickBot="1">
      <c r="A3" s="440" t="s">
        <v>71</v>
      </c>
      <c r="B3" s="441"/>
      <c r="C3" s="441"/>
      <c r="D3" s="441"/>
      <c r="E3" s="441"/>
      <c r="F3" s="441"/>
      <c r="G3" s="441"/>
      <c r="H3" s="441"/>
      <c r="I3" s="441"/>
      <c r="J3" s="441"/>
      <c r="K3" s="442"/>
    </row>
    <row r="4" spans="1:11" ht="12.75">
      <c r="A4" s="431"/>
      <c r="B4" s="432"/>
      <c r="C4" s="432"/>
      <c r="D4" s="432"/>
      <c r="E4" s="432"/>
      <c r="F4" s="432"/>
      <c r="G4" s="432"/>
      <c r="H4" s="432"/>
      <c r="I4" s="432"/>
      <c r="J4" s="432"/>
      <c r="K4" s="433"/>
    </row>
    <row r="5" spans="1:11" s="33" customFormat="1" ht="15">
      <c r="A5" s="426" t="s">
        <v>72</v>
      </c>
      <c r="B5" s="427"/>
      <c r="C5" s="427"/>
      <c r="D5" s="428"/>
      <c r="E5" s="423" t="s">
        <v>73</v>
      </c>
      <c r="F5" s="424"/>
      <c r="G5" s="424"/>
      <c r="H5" s="424"/>
      <c r="I5" s="424"/>
      <c r="J5" s="424"/>
      <c r="K5" s="425"/>
    </row>
    <row r="6" spans="1:11" ht="15" customHeight="1">
      <c r="A6" s="60"/>
      <c r="B6" s="35"/>
      <c r="C6" s="35"/>
      <c r="D6" s="429"/>
      <c r="E6" s="36" t="s">
        <v>0</v>
      </c>
      <c r="F6" s="35" t="s">
        <v>74</v>
      </c>
      <c r="G6" s="36"/>
      <c r="H6" s="37" t="e">
        <f>G6/G13</f>
        <v>#DIV/0!</v>
      </c>
      <c r="I6" s="35" t="s">
        <v>75</v>
      </c>
      <c r="J6" s="129"/>
      <c r="K6" s="40" t="e">
        <f>J6/G13</f>
        <v>#DIV/0!</v>
      </c>
    </row>
    <row r="7" spans="1:11" ht="15" customHeight="1">
      <c r="A7" s="60"/>
      <c r="B7" s="35"/>
      <c r="C7" s="35"/>
      <c r="D7" s="429"/>
      <c r="E7" s="36"/>
      <c r="F7" s="35"/>
      <c r="G7" s="36"/>
      <c r="H7" s="37"/>
      <c r="I7" s="35"/>
      <c r="J7" s="129"/>
      <c r="K7" s="40"/>
    </row>
    <row r="8" spans="1:11" ht="15" customHeight="1">
      <c r="A8" s="60" t="s">
        <v>0</v>
      </c>
      <c r="B8" s="35" t="s">
        <v>78</v>
      </c>
      <c r="C8" s="36"/>
      <c r="D8" s="429"/>
      <c r="E8" s="36"/>
      <c r="F8" s="35"/>
      <c r="G8" s="36"/>
      <c r="H8" s="37"/>
      <c r="I8" s="35"/>
      <c r="J8" s="129"/>
      <c r="K8" s="40"/>
    </row>
    <row r="9" spans="1:11" ht="15" customHeight="1">
      <c r="A9" s="60" t="s">
        <v>1</v>
      </c>
      <c r="B9" s="35" t="s">
        <v>308</v>
      </c>
      <c r="C9" s="36"/>
      <c r="D9" s="429"/>
      <c r="E9" s="36" t="s">
        <v>1</v>
      </c>
      <c r="F9" s="35" t="s">
        <v>76</v>
      </c>
      <c r="G9" s="36"/>
      <c r="H9" s="37" t="e">
        <f>G9/G13</f>
        <v>#DIV/0!</v>
      </c>
      <c r="I9" s="35"/>
      <c r="J9" s="129"/>
      <c r="K9" s="128"/>
    </row>
    <row r="10" spans="1:11" ht="15" customHeight="1">
      <c r="A10" s="60" t="s">
        <v>2</v>
      </c>
      <c r="B10" s="35" t="s">
        <v>304</v>
      </c>
      <c r="C10" s="36"/>
      <c r="D10" s="429"/>
      <c r="E10" s="36" t="s">
        <v>2</v>
      </c>
      <c r="F10" s="35" t="s">
        <v>85</v>
      </c>
      <c r="G10" s="36"/>
      <c r="H10" s="37" t="e">
        <f>G10/G13</f>
        <v>#DIV/0!</v>
      </c>
      <c r="I10" s="35"/>
      <c r="J10" s="129"/>
      <c r="K10" s="128"/>
    </row>
    <row r="11" spans="1:11" ht="15" customHeight="1">
      <c r="A11" s="60" t="s">
        <v>3</v>
      </c>
      <c r="B11" s="35" t="s">
        <v>80</v>
      </c>
      <c r="C11" s="36"/>
      <c r="D11" s="429"/>
      <c r="E11" s="36" t="s">
        <v>3</v>
      </c>
      <c r="F11" s="35" t="s">
        <v>81</v>
      </c>
      <c r="G11" s="36"/>
      <c r="H11" s="37" t="e">
        <f>G11/G13</f>
        <v>#DIV/0!</v>
      </c>
      <c r="I11" s="35"/>
      <c r="J11" s="129"/>
      <c r="K11" s="128"/>
    </row>
    <row r="12" spans="1:11" ht="15" customHeight="1">
      <c r="A12" s="60"/>
      <c r="B12" s="35"/>
      <c r="C12" s="36"/>
      <c r="D12" s="429"/>
      <c r="E12" s="36" t="s">
        <v>4</v>
      </c>
      <c r="F12" s="35" t="s">
        <v>77</v>
      </c>
      <c r="G12" s="36"/>
      <c r="H12" s="37" t="e">
        <f>G12/G13</f>
        <v>#DIV/0!</v>
      </c>
      <c r="I12" s="35"/>
      <c r="J12" s="129"/>
      <c r="K12" s="128"/>
    </row>
    <row r="13" spans="1:11" s="30" customFormat="1" ht="15" customHeight="1">
      <c r="A13" s="74"/>
      <c r="B13" s="38" t="s">
        <v>49</v>
      </c>
      <c r="C13" s="39">
        <f>SUM(C8:C12)</f>
        <v>0</v>
      </c>
      <c r="D13" s="429"/>
      <c r="E13" s="39"/>
      <c r="F13" s="38" t="s">
        <v>49</v>
      </c>
      <c r="G13" s="39">
        <f>SUM(G6:G12)</f>
        <v>0</v>
      </c>
      <c r="H13" s="37" t="e">
        <f>G13/G13</f>
        <v>#DIV/0!</v>
      </c>
      <c r="I13" s="38"/>
      <c r="J13" s="142"/>
      <c r="K13" s="143"/>
    </row>
    <row r="14" spans="1:11" ht="15" customHeight="1">
      <c r="A14" s="60"/>
      <c r="B14" s="35"/>
      <c r="C14" s="36"/>
      <c r="D14" s="429"/>
      <c r="E14" s="36"/>
      <c r="F14" s="35"/>
      <c r="G14" s="36"/>
      <c r="H14" s="36"/>
      <c r="I14" s="35"/>
      <c r="J14" s="129"/>
      <c r="K14" s="128"/>
    </row>
    <row r="15" spans="1:11" ht="15" customHeight="1">
      <c r="A15" s="60" t="s">
        <v>4</v>
      </c>
      <c r="B15" s="35" t="s">
        <v>79</v>
      </c>
      <c r="C15" s="36"/>
      <c r="D15" s="429"/>
      <c r="E15" s="36" t="s">
        <v>0</v>
      </c>
      <c r="F15" s="35" t="s">
        <v>74</v>
      </c>
      <c r="G15" s="36"/>
      <c r="H15" s="36"/>
      <c r="I15" s="35"/>
      <c r="J15" s="129"/>
      <c r="K15" s="128"/>
    </row>
    <row r="16" spans="1:11" ht="15" customHeight="1">
      <c r="A16" s="60"/>
      <c r="B16" s="35"/>
      <c r="C16" s="36"/>
      <c r="D16" s="429"/>
      <c r="E16" s="36" t="s">
        <v>1</v>
      </c>
      <c r="F16" s="35" t="s">
        <v>85</v>
      </c>
      <c r="G16" s="36"/>
      <c r="H16" s="36"/>
      <c r="I16" s="35"/>
      <c r="J16" s="129"/>
      <c r="K16" s="128"/>
    </row>
    <row r="17" spans="1:11" ht="15" customHeight="1">
      <c r="A17" s="60"/>
      <c r="B17" s="35"/>
      <c r="C17" s="36"/>
      <c r="D17" s="429"/>
      <c r="E17" s="36" t="s">
        <v>2</v>
      </c>
      <c r="F17" s="35" t="s">
        <v>81</v>
      </c>
      <c r="G17" s="36"/>
      <c r="H17" s="36"/>
      <c r="I17" s="35"/>
      <c r="J17" s="129"/>
      <c r="K17" s="128"/>
    </row>
    <row r="18" spans="1:11" ht="15" customHeight="1">
      <c r="A18" s="60"/>
      <c r="B18" s="35"/>
      <c r="C18" s="36"/>
      <c r="D18" s="429"/>
      <c r="E18" s="36" t="s">
        <v>3</v>
      </c>
      <c r="F18" s="35" t="s">
        <v>82</v>
      </c>
      <c r="G18" s="36"/>
      <c r="H18" s="37" t="e">
        <f>G18/G19</f>
        <v>#DIV/0!</v>
      </c>
      <c r="I18" s="35"/>
      <c r="J18" s="129"/>
      <c r="K18" s="128"/>
    </row>
    <row r="19" spans="1:11" s="30" customFormat="1" ht="15" customHeight="1">
      <c r="A19" s="74"/>
      <c r="B19" s="38" t="s">
        <v>49</v>
      </c>
      <c r="C19" s="39">
        <f>SUM(C15:C18)</f>
        <v>0</v>
      </c>
      <c r="D19" s="429"/>
      <c r="E19" s="39"/>
      <c r="F19" s="38" t="s">
        <v>49</v>
      </c>
      <c r="G19" s="39">
        <f>SUM(G15:G18)</f>
        <v>0</v>
      </c>
      <c r="H19" s="37" t="e">
        <f>G19/G19</f>
        <v>#DIV/0!</v>
      </c>
      <c r="I19" s="38"/>
      <c r="J19" s="142"/>
      <c r="K19" s="143"/>
    </row>
    <row r="20" spans="1:11" ht="15" customHeight="1">
      <c r="A20" s="60"/>
      <c r="B20" s="35"/>
      <c r="C20" s="36"/>
      <c r="D20" s="429"/>
      <c r="E20" s="36"/>
      <c r="F20" s="35"/>
      <c r="G20" s="36"/>
      <c r="H20" s="36"/>
      <c r="I20" s="35"/>
      <c r="J20" s="129"/>
      <c r="K20" s="128"/>
    </row>
    <row r="21" spans="1:11" ht="15" customHeight="1">
      <c r="A21" s="60"/>
      <c r="B21" s="35"/>
      <c r="C21" s="36"/>
      <c r="D21" s="429"/>
      <c r="E21" s="36" t="s">
        <v>0</v>
      </c>
      <c r="F21" s="35" t="s">
        <v>74</v>
      </c>
      <c r="G21" s="36">
        <f>G6+G15</f>
        <v>0</v>
      </c>
      <c r="H21" s="37" t="e">
        <f>G21/G27</f>
        <v>#DIV/0!</v>
      </c>
      <c r="I21" s="35"/>
      <c r="J21" s="129"/>
      <c r="K21" s="128"/>
    </row>
    <row r="22" spans="1:11" ht="15" customHeight="1">
      <c r="A22" s="60"/>
      <c r="B22" s="35"/>
      <c r="C22" s="36"/>
      <c r="D22" s="429"/>
      <c r="E22" s="36" t="s">
        <v>1</v>
      </c>
      <c r="F22" s="35" t="s">
        <v>76</v>
      </c>
      <c r="G22" s="36">
        <f>G9</f>
        <v>0</v>
      </c>
      <c r="H22" s="37" t="e">
        <f>G22/G27</f>
        <v>#DIV/0!</v>
      </c>
      <c r="I22" s="35"/>
      <c r="J22" s="129"/>
      <c r="K22" s="128"/>
    </row>
    <row r="23" spans="1:11" ht="15" customHeight="1">
      <c r="A23" s="60"/>
      <c r="B23" s="35"/>
      <c r="C23" s="36"/>
      <c r="D23" s="429"/>
      <c r="E23" s="36" t="s">
        <v>2</v>
      </c>
      <c r="F23" s="35" t="s">
        <v>85</v>
      </c>
      <c r="G23" s="36">
        <f>G10+G16</f>
        <v>0</v>
      </c>
      <c r="H23" s="37" t="e">
        <f>G23/G27</f>
        <v>#DIV/0!</v>
      </c>
      <c r="I23" s="35"/>
      <c r="J23" s="129"/>
      <c r="K23" s="128"/>
    </row>
    <row r="24" spans="1:11" ht="15" customHeight="1">
      <c r="A24" s="60"/>
      <c r="B24" s="35"/>
      <c r="C24" s="36"/>
      <c r="D24" s="429"/>
      <c r="E24" s="436" t="s">
        <v>3</v>
      </c>
      <c r="F24" s="434" t="s">
        <v>83</v>
      </c>
      <c r="G24" s="436">
        <f>G11+G12+G17+G18</f>
        <v>0</v>
      </c>
      <c r="H24" s="438" t="e">
        <f>G24/G27</f>
        <v>#DIV/0!</v>
      </c>
      <c r="I24" s="35" t="s">
        <v>291</v>
      </c>
      <c r="J24" s="129">
        <f>G11+G12+G17</f>
        <v>0</v>
      </c>
      <c r="K24" s="40" t="e">
        <f>J24/G27</f>
        <v>#DIV/0!</v>
      </c>
    </row>
    <row r="25" spans="1:11" ht="15" customHeight="1">
      <c r="A25" s="60"/>
      <c r="B25" s="35"/>
      <c r="C25" s="36"/>
      <c r="D25" s="429"/>
      <c r="E25" s="437"/>
      <c r="F25" s="435"/>
      <c r="G25" s="436"/>
      <c r="H25" s="439"/>
      <c r="I25" s="35" t="s">
        <v>292</v>
      </c>
      <c r="J25" s="129">
        <f>G18</f>
        <v>0</v>
      </c>
      <c r="K25" s="40" t="e">
        <f>J25/G27</f>
        <v>#DIV/0!</v>
      </c>
    </row>
    <row r="26" spans="1:11" ht="15" customHeight="1">
      <c r="A26" s="60"/>
      <c r="B26" s="35"/>
      <c r="C26" s="36"/>
      <c r="D26" s="429"/>
      <c r="E26" s="36"/>
      <c r="F26" s="35"/>
      <c r="G26" s="36"/>
      <c r="H26" s="37"/>
      <c r="I26" s="35"/>
      <c r="J26" s="129"/>
      <c r="K26" s="128"/>
    </row>
    <row r="27" spans="1:11" s="30" customFormat="1" ht="15" customHeight="1">
      <c r="A27" s="74"/>
      <c r="B27" s="38" t="s">
        <v>68</v>
      </c>
      <c r="C27" s="39">
        <f>C13+C19</f>
        <v>0</v>
      </c>
      <c r="D27" s="430"/>
      <c r="E27" s="39"/>
      <c r="F27" s="38" t="s">
        <v>68</v>
      </c>
      <c r="G27" s="39">
        <f>SUM(G21:G26)</f>
        <v>0</v>
      </c>
      <c r="H27" s="37" t="e">
        <f>G27/G27</f>
        <v>#DIV/0!</v>
      </c>
      <c r="I27" s="38"/>
      <c r="J27" s="142"/>
      <c r="K27" s="143"/>
    </row>
    <row r="28" spans="1:11" ht="15" customHeight="1">
      <c r="A28" s="416"/>
      <c r="B28" s="417"/>
      <c r="C28" s="417"/>
      <c r="D28" s="417"/>
      <c r="E28" s="417"/>
      <c r="F28" s="103"/>
      <c r="G28" s="103"/>
      <c r="H28" s="103"/>
      <c r="I28" s="103"/>
      <c r="J28" s="103"/>
      <c r="K28" s="104"/>
    </row>
    <row r="29" spans="1:11" ht="15" customHeight="1">
      <c r="A29" s="418"/>
      <c r="B29" s="406"/>
      <c r="C29" s="406"/>
      <c r="D29" s="406"/>
      <c r="E29" s="406"/>
      <c r="F29" s="414" t="s">
        <v>84</v>
      </c>
      <c r="G29" s="415"/>
      <c r="H29" s="413" t="s">
        <v>86</v>
      </c>
      <c r="I29" s="413"/>
      <c r="J29" s="144" t="s">
        <v>311</v>
      </c>
      <c r="K29" s="145" t="e">
        <f>(G23+G24)/(G21+G22)</f>
        <v>#DIV/0!</v>
      </c>
    </row>
    <row r="30" spans="1:11" ht="13.5" thickBot="1">
      <c r="A30" s="419"/>
      <c r="B30" s="408"/>
      <c r="C30" s="408"/>
      <c r="D30" s="408"/>
      <c r="E30" s="408"/>
      <c r="F30" s="146"/>
      <c r="G30" s="146"/>
      <c r="H30" s="146"/>
      <c r="I30" s="146"/>
      <c r="J30" s="146"/>
      <c r="K30" s="147"/>
    </row>
    <row r="46" spans="1:11" ht="52.5" customHeight="1">
      <c r="A46" s="396" t="s">
        <v>438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97"/>
    </row>
    <row r="47" ht="13.5" thickBot="1"/>
    <row r="48" spans="1:16" ht="16.5" customHeight="1" thickBot="1">
      <c r="A48" s="400" t="s">
        <v>406</v>
      </c>
      <c r="B48" s="409"/>
      <c r="C48" s="409"/>
      <c r="D48" s="409"/>
      <c r="E48" s="409"/>
      <c r="F48" s="409"/>
      <c r="G48" s="409"/>
      <c r="H48" s="409"/>
      <c r="I48" s="410"/>
      <c r="J48" s="2"/>
      <c r="K48" s="2"/>
      <c r="L48" s="2"/>
      <c r="M48" s="2"/>
      <c r="N48" s="2"/>
      <c r="O48" s="2"/>
      <c r="P48" s="2"/>
    </row>
    <row r="49" spans="1:16" ht="16.5" customHeight="1">
      <c r="A49" s="331" t="s">
        <v>0</v>
      </c>
      <c r="B49" s="405" t="s">
        <v>74</v>
      </c>
      <c r="C49" s="406"/>
      <c r="D49" s="406"/>
      <c r="E49" s="406"/>
      <c r="F49" s="406"/>
      <c r="G49" s="411"/>
      <c r="H49" s="412"/>
      <c r="I49" s="332" t="e">
        <f>G49/G54</f>
        <v>#DIV/0!</v>
      </c>
      <c r="J49" s="236"/>
      <c r="K49" s="2"/>
      <c r="L49" s="2"/>
      <c r="M49" s="2"/>
      <c r="N49" s="2"/>
      <c r="O49" s="2"/>
      <c r="P49" s="2"/>
    </row>
    <row r="50" spans="1:16" ht="16.5" customHeight="1">
      <c r="A50" s="331" t="s">
        <v>1</v>
      </c>
      <c r="B50" s="405" t="s">
        <v>76</v>
      </c>
      <c r="C50" s="406"/>
      <c r="D50" s="406"/>
      <c r="E50" s="406"/>
      <c r="F50" s="406"/>
      <c r="G50" s="411"/>
      <c r="H50" s="412"/>
      <c r="I50" s="332" t="e">
        <f>G50/G54</f>
        <v>#DIV/0!</v>
      </c>
      <c r="J50" s="236"/>
      <c r="K50" s="2"/>
      <c r="L50" s="2"/>
      <c r="M50" s="2"/>
      <c r="N50" s="2"/>
      <c r="O50" s="2"/>
      <c r="P50" s="2"/>
    </row>
    <row r="51" spans="1:16" ht="16.5" customHeight="1">
      <c r="A51" s="331" t="s">
        <v>2</v>
      </c>
      <c r="B51" s="405" t="s">
        <v>404</v>
      </c>
      <c r="C51" s="406"/>
      <c r="D51" s="406"/>
      <c r="E51" s="406"/>
      <c r="F51" s="406"/>
      <c r="G51" s="411"/>
      <c r="H51" s="412"/>
      <c r="I51" s="332" t="e">
        <f>G51/G54</f>
        <v>#DIV/0!</v>
      </c>
      <c r="J51" s="236"/>
      <c r="K51" s="2"/>
      <c r="L51" s="2"/>
      <c r="M51" s="2"/>
      <c r="N51" s="2"/>
      <c r="O51" s="2"/>
      <c r="P51" s="2"/>
    </row>
    <row r="52" spans="1:16" ht="16.5" customHeight="1">
      <c r="A52" s="331" t="s">
        <v>3</v>
      </c>
      <c r="B52" s="405" t="s">
        <v>77</v>
      </c>
      <c r="C52" s="406"/>
      <c r="D52" s="406"/>
      <c r="E52" s="406"/>
      <c r="F52" s="406"/>
      <c r="G52" s="411"/>
      <c r="H52" s="412"/>
      <c r="I52" s="332" t="e">
        <f>G52/G54</f>
        <v>#DIV/0!</v>
      </c>
      <c r="J52" s="236"/>
      <c r="K52" s="2"/>
      <c r="L52" s="2"/>
      <c r="M52" s="2"/>
      <c r="N52" s="2"/>
      <c r="O52" s="2"/>
      <c r="P52" s="2"/>
    </row>
    <row r="53" spans="1:16" ht="16.5" customHeight="1">
      <c r="A53" s="333" t="s">
        <v>4</v>
      </c>
      <c r="B53" s="405" t="s">
        <v>405</v>
      </c>
      <c r="C53" s="406"/>
      <c r="D53" s="406"/>
      <c r="E53" s="406"/>
      <c r="F53" s="406"/>
      <c r="G53" s="411"/>
      <c r="H53" s="412"/>
      <c r="I53" s="332" t="e">
        <f>G53/G54</f>
        <v>#DIV/0!</v>
      </c>
      <c r="J53" s="236"/>
      <c r="K53" s="2"/>
      <c r="L53" s="2"/>
      <c r="M53" s="2"/>
      <c r="N53" s="2"/>
      <c r="O53" s="2"/>
      <c r="P53" s="2"/>
    </row>
    <row r="54" spans="1:16" ht="16.5" customHeight="1" thickBot="1">
      <c r="A54" s="334"/>
      <c r="B54" s="407" t="s">
        <v>68</v>
      </c>
      <c r="C54" s="408"/>
      <c r="D54" s="408"/>
      <c r="E54" s="408"/>
      <c r="F54" s="408"/>
      <c r="G54" s="403">
        <f>SUM(G49:G53)</f>
        <v>0</v>
      </c>
      <c r="H54" s="404"/>
      <c r="I54" s="335" t="e">
        <f>G54/G54</f>
        <v>#DIV/0!</v>
      </c>
      <c r="J54" s="2"/>
      <c r="K54" s="2"/>
      <c r="L54" s="2"/>
      <c r="M54" s="2"/>
      <c r="N54" s="2"/>
      <c r="O54" s="2"/>
      <c r="P54" s="2"/>
    </row>
    <row r="96" spans="1:11" ht="57.75" customHeight="1">
      <c r="A96" s="396" t="s">
        <v>438</v>
      </c>
      <c r="B96" s="397"/>
      <c r="C96" s="397"/>
      <c r="D96" s="397"/>
      <c r="E96" s="397"/>
      <c r="F96" s="397"/>
      <c r="G96" s="397"/>
      <c r="H96" s="397"/>
      <c r="I96" s="397"/>
      <c r="J96" s="397"/>
      <c r="K96" s="397"/>
    </row>
  </sheetData>
  <sheetProtection/>
  <mergeCells count="28">
    <mergeCell ref="A1:K1"/>
    <mergeCell ref="E5:K5"/>
    <mergeCell ref="A5:C5"/>
    <mergeCell ref="D5:D27"/>
    <mergeCell ref="A4:K4"/>
    <mergeCell ref="F24:F25"/>
    <mergeCell ref="G24:G25"/>
    <mergeCell ref="E24:E25"/>
    <mergeCell ref="H24:H25"/>
    <mergeCell ref="A3:K3"/>
    <mergeCell ref="H29:I29"/>
    <mergeCell ref="F29:G29"/>
    <mergeCell ref="A28:E30"/>
    <mergeCell ref="A96:K96"/>
    <mergeCell ref="A46:K46"/>
    <mergeCell ref="G51:H51"/>
    <mergeCell ref="G52:H52"/>
    <mergeCell ref="G53:H53"/>
    <mergeCell ref="G54:H54"/>
    <mergeCell ref="B53:F53"/>
    <mergeCell ref="B54:F54"/>
    <mergeCell ref="A48:I48"/>
    <mergeCell ref="B49:F49"/>
    <mergeCell ref="B50:F50"/>
    <mergeCell ref="B51:F51"/>
    <mergeCell ref="B52:F52"/>
    <mergeCell ref="G49:H49"/>
    <mergeCell ref="G50:H5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7109375" style="1" customWidth="1"/>
    <col min="2" max="2" width="32.57421875" style="1" customWidth="1"/>
    <col min="3" max="10" width="6.28125" style="1" customWidth="1"/>
    <col min="11" max="16384" width="9.140625" style="1" customWidth="1"/>
  </cols>
  <sheetData>
    <row r="1" spans="1:10" s="3" customFormat="1" ht="27" customHeight="1" thickBot="1">
      <c r="A1" s="420" t="s">
        <v>463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15.75" customHeight="1" thickBot="1">
      <c r="A2" s="5"/>
      <c r="B2" s="2"/>
      <c r="C2" s="2"/>
      <c r="D2" s="2"/>
      <c r="E2" s="2"/>
      <c r="F2" s="2"/>
      <c r="G2" s="2"/>
      <c r="H2" s="2"/>
      <c r="I2" s="2"/>
      <c r="J2" s="6"/>
    </row>
    <row r="3" spans="1:10" s="171" customFormat="1" ht="18.75" thickBot="1">
      <c r="A3" s="382" t="s">
        <v>302</v>
      </c>
      <c r="B3" s="383"/>
      <c r="C3" s="383"/>
      <c r="D3" s="383"/>
      <c r="E3" s="383"/>
      <c r="F3" s="383"/>
      <c r="G3" s="383"/>
      <c r="H3" s="383"/>
      <c r="I3" s="383"/>
      <c r="J3" s="384"/>
    </row>
    <row r="4" spans="1:10" ht="18.75" customHeight="1">
      <c r="A4" s="385" t="s">
        <v>11</v>
      </c>
      <c r="B4" s="386"/>
      <c r="C4" s="443" t="s">
        <v>443</v>
      </c>
      <c r="D4" s="443"/>
      <c r="E4" s="443"/>
      <c r="F4" s="443"/>
      <c r="G4" s="443" t="s">
        <v>444</v>
      </c>
      <c r="H4" s="443"/>
      <c r="I4" s="443"/>
      <c r="J4" s="444"/>
    </row>
    <row r="5" spans="1:10" ht="15.75" customHeight="1">
      <c r="A5" s="387"/>
      <c r="B5" s="388"/>
      <c r="C5" s="8" t="s">
        <v>12</v>
      </c>
      <c r="D5" s="8" t="s">
        <v>13</v>
      </c>
      <c r="E5" s="8" t="s">
        <v>14</v>
      </c>
      <c r="F5" s="8" t="s">
        <v>15</v>
      </c>
      <c r="G5" s="8" t="s">
        <v>12</v>
      </c>
      <c r="H5" s="8" t="s">
        <v>13</v>
      </c>
      <c r="I5" s="8" t="s">
        <v>14</v>
      </c>
      <c r="J5" s="10" t="s">
        <v>15</v>
      </c>
    </row>
    <row r="6" spans="1:10" s="42" customFormat="1" ht="15.75" customHeight="1">
      <c r="A6" s="68" t="s">
        <v>105</v>
      </c>
      <c r="B6" s="69" t="s">
        <v>303</v>
      </c>
      <c r="C6" s="370"/>
      <c r="D6" s="370"/>
      <c r="E6" s="370"/>
      <c r="F6" s="370"/>
      <c r="G6" s="370"/>
      <c r="H6" s="370"/>
      <c r="I6" s="370"/>
      <c r="J6" s="371"/>
    </row>
    <row r="7" spans="1:10" ht="15.75" customHeight="1">
      <c r="A7" s="9" t="s">
        <v>0</v>
      </c>
      <c r="B7" s="7" t="s">
        <v>36</v>
      </c>
      <c r="C7" s="14"/>
      <c r="D7" s="14"/>
      <c r="E7" s="14"/>
      <c r="F7" s="14"/>
      <c r="G7" s="14"/>
      <c r="H7" s="14"/>
      <c r="I7" s="14"/>
      <c r="J7" s="63"/>
    </row>
    <row r="8" spans="1:10" ht="15.75" customHeight="1">
      <c r="A8" s="9" t="s">
        <v>1</v>
      </c>
      <c r="B8" s="7" t="s">
        <v>18</v>
      </c>
      <c r="C8" s="14"/>
      <c r="D8" s="14"/>
      <c r="E8" s="14"/>
      <c r="F8" s="14"/>
      <c r="G8" s="14"/>
      <c r="H8" s="14"/>
      <c r="I8" s="14"/>
      <c r="J8" s="63"/>
    </row>
    <row r="9" spans="1:10" ht="15.75" customHeight="1">
      <c r="A9" s="9" t="s">
        <v>2</v>
      </c>
      <c r="B9" s="7" t="s">
        <v>19</v>
      </c>
      <c r="C9" s="14"/>
      <c r="D9" s="14"/>
      <c r="E9" s="14"/>
      <c r="F9" s="14"/>
      <c r="G9" s="14"/>
      <c r="H9" s="14"/>
      <c r="I9" s="14"/>
      <c r="J9" s="63"/>
    </row>
    <row r="10" spans="1:10" ht="15.75" customHeight="1">
      <c r="A10" s="9" t="s">
        <v>3</v>
      </c>
      <c r="B10" s="7" t="s">
        <v>20</v>
      </c>
      <c r="C10" s="14"/>
      <c r="D10" s="14"/>
      <c r="E10" s="14"/>
      <c r="F10" s="14"/>
      <c r="G10" s="14"/>
      <c r="H10" s="14"/>
      <c r="I10" s="14"/>
      <c r="J10" s="63"/>
    </row>
    <row r="11" spans="1:10" ht="15.75" customHeight="1">
      <c r="A11" s="9" t="s">
        <v>4</v>
      </c>
      <c r="B11" s="7" t="s">
        <v>21</v>
      </c>
      <c r="C11" s="14"/>
      <c r="D11" s="14"/>
      <c r="E11" s="14"/>
      <c r="F11" s="14"/>
      <c r="G11" s="14"/>
      <c r="H11" s="14"/>
      <c r="I11" s="14"/>
      <c r="J11" s="63"/>
    </row>
    <row r="12" spans="1:10" ht="15.75" customHeight="1">
      <c r="A12" s="9" t="s">
        <v>9</v>
      </c>
      <c r="B12" s="19" t="s">
        <v>22</v>
      </c>
      <c r="C12" s="20"/>
      <c r="D12" s="20"/>
      <c r="E12" s="20"/>
      <c r="F12" s="20"/>
      <c r="G12" s="20"/>
      <c r="H12" s="20"/>
      <c r="I12" s="20"/>
      <c r="J12" s="64"/>
    </row>
    <row r="13" spans="1:10" ht="15.75" customHeight="1">
      <c r="A13" s="18"/>
      <c r="B13" s="19"/>
      <c r="C13" s="20"/>
      <c r="D13" s="20"/>
      <c r="E13" s="20"/>
      <c r="F13" s="20"/>
      <c r="G13" s="20"/>
      <c r="H13" s="20"/>
      <c r="I13" s="20"/>
      <c r="J13" s="64"/>
    </row>
    <row r="14" spans="1:10" ht="27" customHeight="1">
      <c r="A14" s="70" t="s">
        <v>195</v>
      </c>
      <c r="B14" s="84" t="s">
        <v>325</v>
      </c>
      <c r="C14" s="20"/>
      <c r="D14" s="20"/>
      <c r="E14" s="20"/>
      <c r="F14" s="20"/>
      <c r="G14" s="20"/>
      <c r="H14" s="20"/>
      <c r="I14" s="20"/>
      <c r="J14" s="64"/>
    </row>
    <row r="15" spans="1:10" ht="15.75" customHeight="1">
      <c r="A15" s="18"/>
      <c r="B15" s="19"/>
      <c r="C15" s="20"/>
      <c r="D15" s="20"/>
      <c r="E15" s="20"/>
      <c r="F15" s="20"/>
      <c r="G15" s="20"/>
      <c r="H15" s="20"/>
      <c r="I15" s="20"/>
      <c r="J15" s="64"/>
    </row>
    <row r="16" spans="1:10" ht="15.75" customHeight="1">
      <c r="A16" s="70" t="s">
        <v>149</v>
      </c>
      <c r="B16" s="71" t="s">
        <v>305</v>
      </c>
      <c r="C16" s="20"/>
      <c r="D16" s="20"/>
      <c r="E16" s="20"/>
      <c r="F16" s="20"/>
      <c r="G16" s="20"/>
      <c r="H16" s="20"/>
      <c r="I16" s="20"/>
      <c r="J16" s="64"/>
    </row>
    <row r="17" spans="1:10" ht="15.75" customHeight="1" thickBot="1">
      <c r="A17" s="12"/>
      <c r="B17" s="13"/>
      <c r="C17" s="15"/>
      <c r="D17" s="15"/>
      <c r="E17" s="15"/>
      <c r="F17" s="15"/>
      <c r="G17" s="15"/>
      <c r="H17" s="15"/>
      <c r="I17" s="15"/>
      <c r="J17" s="67"/>
    </row>
    <row r="18" ht="15.75" customHeight="1"/>
    <row r="19" ht="15.75" customHeight="1"/>
    <row r="20" ht="15.75" customHeight="1"/>
    <row r="21" ht="15.75" customHeight="1"/>
    <row r="22" ht="15.75" customHeight="1"/>
    <row r="45" spans="1:10" ht="49.5" customHeight="1">
      <c r="A45" s="396" t="s">
        <v>438</v>
      </c>
      <c r="B45" s="397"/>
      <c r="C45" s="397"/>
      <c r="D45" s="397"/>
      <c r="E45" s="397"/>
      <c r="F45" s="397"/>
      <c r="G45" s="397"/>
      <c r="H45" s="397"/>
      <c r="I45" s="397"/>
      <c r="J45" s="397"/>
    </row>
  </sheetData>
  <sheetProtection/>
  <mergeCells count="6">
    <mergeCell ref="A45:J45"/>
    <mergeCell ref="C4:F4"/>
    <mergeCell ref="G4:J4"/>
    <mergeCell ref="A1:J1"/>
    <mergeCell ref="A3:J3"/>
    <mergeCell ref="A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0.7109375" style="0" customWidth="1"/>
    <col min="2" max="9" width="10.7109375" style="0" customWidth="1"/>
  </cols>
  <sheetData>
    <row r="1" spans="1:9" ht="21" thickBot="1">
      <c r="A1" s="420" t="s">
        <v>462</v>
      </c>
      <c r="B1" s="446"/>
      <c r="C1" s="446"/>
      <c r="D1" s="446"/>
      <c r="E1" s="446"/>
      <c r="F1" s="446"/>
      <c r="G1" s="446"/>
      <c r="H1" s="446"/>
      <c r="I1" s="410"/>
    </row>
    <row r="2" spans="1:9" ht="13.5" thickBot="1">
      <c r="A2" s="5"/>
      <c r="B2" s="2"/>
      <c r="C2" s="2"/>
      <c r="D2" s="2"/>
      <c r="E2" s="2"/>
      <c r="F2" s="2"/>
      <c r="G2" s="2"/>
      <c r="H2" s="2"/>
      <c r="I2" s="78"/>
    </row>
    <row r="3" spans="1:9" ht="21" customHeight="1" thickBot="1">
      <c r="A3" s="440" t="s">
        <v>337</v>
      </c>
      <c r="B3" s="447"/>
      <c r="C3" s="447"/>
      <c r="D3" s="447"/>
      <c r="E3" s="447"/>
      <c r="F3" s="447"/>
      <c r="G3" s="447"/>
      <c r="H3" s="447"/>
      <c r="I3" s="448"/>
    </row>
    <row r="4" spans="1:9" ht="13.5" thickBot="1">
      <c r="A4" s="75"/>
      <c r="B4" s="76"/>
      <c r="C4" s="77"/>
      <c r="D4" s="77"/>
      <c r="E4" s="79"/>
      <c r="F4" s="77"/>
      <c r="G4" s="77"/>
      <c r="H4" s="78"/>
      <c r="I4" s="79"/>
    </row>
    <row r="5" spans="1:9" s="48" customFormat="1" ht="13.5" thickBot="1">
      <c r="A5" s="174"/>
      <c r="B5" s="175" t="s">
        <v>440</v>
      </c>
      <c r="C5" s="176" t="s">
        <v>441</v>
      </c>
      <c r="D5" s="176" t="s">
        <v>442</v>
      </c>
      <c r="E5" s="177" t="s">
        <v>94</v>
      </c>
      <c r="F5" s="176" t="s">
        <v>443</v>
      </c>
      <c r="G5" s="176" t="s">
        <v>444</v>
      </c>
      <c r="H5" s="176" t="s">
        <v>445</v>
      </c>
      <c r="I5" s="177" t="s">
        <v>94</v>
      </c>
    </row>
    <row r="6" spans="1:9" s="43" customFormat="1" ht="12.75">
      <c r="A6" s="174" t="s">
        <v>88</v>
      </c>
      <c r="B6" s="178"/>
      <c r="C6" s="179"/>
      <c r="D6" s="179"/>
      <c r="E6" s="180" t="e">
        <f>C6*100/C6</f>
        <v>#DIV/0!</v>
      </c>
      <c r="F6" s="179"/>
      <c r="G6" s="179"/>
      <c r="H6" s="181"/>
      <c r="I6" s="180" t="e">
        <f>G6*100/G6</f>
        <v>#DIV/0!</v>
      </c>
    </row>
    <row r="7" spans="1:9" s="43" customFormat="1" ht="12.75">
      <c r="A7" s="182" t="s">
        <v>349</v>
      </c>
      <c r="B7" s="101"/>
      <c r="C7" s="103"/>
      <c r="D7" s="103"/>
      <c r="E7" s="183" t="e">
        <f>D7*100/D6</f>
        <v>#DIV/0!</v>
      </c>
      <c r="F7" s="103"/>
      <c r="G7" s="103"/>
      <c r="H7" s="104"/>
      <c r="I7" s="183" t="e">
        <f>H7*100/H6</f>
        <v>#DIV/0!</v>
      </c>
    </row>
    <row r="8" spans="1:9" s="43" customFormat="1" ht="12.75">
      <c r="A8" s="184" t="s">
        <v>87</v>
      </c>
      <c r="B8" s="101">
        <f>B6-B7</f>
        <v>0</v>
      </c>
      <c r="C8" s="103">
        <f aca="true" t="shared" si="0" ref="C8:H8">C6-C7</f>
        <v>0</v>
      </c>
      <c r="D8" s="103">
        <f t="shared" si="0"/>
        <v>0</v>
      </c>
      <c r="E8" s="183" t="e">
        <f>D8*100/D6</f>
        <v>#DIV/0!</v>
      </c>
      <c r="F8" s="103">
        <f t="shared" si="0"/>
        <v>0</v>
      </c>
      <c r="G8" s="103">
        <f t="shared" si="0"/>
        <v>0</v>
      </c>
      <c r="H8" s="104">
        <f t="shared" si="0"/>
        <v>0</v>
      </c>
      <c r="I8" s="183" t="e">
        <f>H8*100/H6</f>
        <v>#DIV/0!</v>
      </c>
    </row>
    <row r="9" spans="1:9" s="43" customFormat="1" ht="12.75">
      <c r="A9" s="182" t="s">
        <v>326</v>
      </c>
      <c r="B9" s="101"/>
      <c r="C9" s="103"/>
      <c r="D9" s="103"/>
      <c r="E9" s="183" t="e">
        <f>D9*100/D6</f>
        <v>#DIV/0!</v>
      </c>
      <c r="F9" s="103"/>
      <c r="G9" s="103"/>
      <c r="H9" s="104"/>
      <c r="I9" s="183" t="e">
        <f>H9*100/H6</f>
        <v>#DIV/0!</v>
      </c>
    </row>
    <row r="10" spans="1:9" s="43" customFormat="1" ht="12.75">
      <c r="A10" s="182" t="s">
        <v>327</v>
      </c>
      <c r="B10" s="101"/>
      <c r="C10" s="103"/>
      <c r="D10" s="103"/>
      <c r="E10" s="183" t="e">
        <f>D10*100/D6</f>
        <v>#DIV/0!</v>
      </c>
      <c r="F10" s="103"/>
      <c r="G10" s="103"/>
      <c r="H10" s="104"/>
      <c r="I10" s="183" t="e">
        <f>H10*100/H6</f>
        <v>#DIV/0!</v>
      </c>
    </row>
    <row r="11" spans="1:9" s="43" customFormat="1" ht="12.75">
      <c r="A11" s="184" t="s">
        <v>89</v>
      </c>
      <c r="B11" s="101">
        <f>B8-B9-B10</f>
        <v>0</v>
      </c>
      <c r="C11" s="103">
        <f>C8-C9-C10</f>
        <v>0</v>
      </c>
      <c r="D11" s="103">
        <f>D8-D9-D10</f>
        <v>0</v>
      </c>
      <c r="E11" s="183" t="e">
        <f>D11*100/D6</f>
        <v>#DIV/0!</v>
      </c>
      <c r="F11" s="103">
        <f>F8-F9-F10</f>
        <v>0</v>
      </c>
      <c r="G11" s="103">
        <f>G8-G9-G10</f>
        <v>0</v>
      </c>
      <c r="H11" s="103">
        <f>H8-H9-H10</f>
        <v>0</v>
      </c>
      <c r="I11" s="183" t="e">
        <f>H11*100/H6</f>
        <v>#DIV/0!</v>
      </c>
    </row>
    <row r="12" spans="1:9" s="43" customFormat="1" ht="12.75">
      <c r="A12" s="182" t="s">
        <v>328</v>
      </c>
      <c r="B12" s="101"/>
      <c r="C12" s="103"/>
      <c r="D12" s="103"/>
      <c r="E12" s="183" t="e">
        <f>D12*100/D6</f>
        <v>#DIV/0!</v>
      </c>
      <c r="F12" s="103"/>
      <c r="G12" s="103"/>
      <c r="H12" s="104"/>
      <c r="I12" s="183" t="e">
        <f>H12*100/H6</f>
        <v>#DIV/0!</v>
      </c>
    </row>
    <row r="13" spans="1:9" s="43" customFormat="1" ht="12.75">
      <c r="A13" s="184" t="s">
        <v>90</v>
      </c>
      <c r="B13" s="101">
        <f>B11-B12</f>
        <v>0</v>
      </c>
      <c r="C13" s="103">
        <f aca="true" t="shared" si="1" ref="C13:H13">C11-C12</f>
        <v>0</v>
      </c>
      <c r="D13" s="103">
        <f t="shared" si="1"/>
        <v>0</v>
      </c>
      <c r="E13" s="183" t="e">
        <f>D13*100/D6</f>
        <v>#DIV/0!</v>
      </c>
      <c r="F13" s="103">
        <f t="shared" si="1"/>
        <v>0</v>
      </c>
      <c r="G13" s="103">
        <f t="shared" si="1"/>
        <v>0</v>
      </c>
      <c r="H13" s="104">
        <f t="shared" si="1"/>
        <v>0</v>
      </c>
      <c r="I13" s="183" t="e">
        <f>H13*100/H6</f>
        <v>#DIV/0!</v>
      </c>
    </row>
    <row r="14" spans="1:9" s="43" customFormat="1" ht="12.75">
      <c r="A14" s="182" t="s">
        <v>329</v>
      </c>
      <c r="B14" s="101"/>
      <c r="C14" s="103"/>
      <c r="D14" s="103"/>
      <c r="E14" s="183" t="e">
        <f>D14*100/D6</f>
        <v>#DIV/0!</v>
      </c>
      <c r="F14" s="103"/>
      <c r="G14" s="103"/>
      <c r="H14" s="104"/>
      <c r="I14" s="183" t="e">
        <f>H14*100/H6</f>
        <v>#DIV/0!</v>
      </c>
    </row>
    <row r="15" spans="1:9" s="43" customFormat="1" ht="12.75">
      <c r="A15" s="184" t="s">
        <v>334</v>
      </c>
      <c r="B15" s="101">
        <f>B13+B14</f>
        <v>0</v>
      </c>
      <c r="C15" s="103">
        <f aca="true" t="shared" si="2" ref="C15:H15">C13+C14</f>
        <v>0</v>
      </c>
      <c r="D15" s="103">
        <f t="shared" si="2"/>
        <v>0</v>
      </c>
      <c r="E15" s="183" t="e">
        <f>D15*100/D6</f>
        <v>#DIV/0!</v>
      </c>
      <c r="F15" s="103">
        <f t="shared" si="2"/>
        <v>0</v>
      </c>
      <c r="G15" s="103">
        <f t="shared" si="2"/>
        <v>0</v>
      </c>
      <c r="H15" s="104">
        <f t="shared" si="2"/>
        <v>0</v>
      </c>
      <c r="I15" s="183" t="e">
        <f>H15*100/H6</f>
        <v>#DIV/0!</v>
      </c>
    </row>
    <row r="16" spans="1:9" s="43" customFormat="1" ht="12.75">
      <c r="A16" s="182" t="s">
        <v>330</v>
      </c>
      <c r="B16" s="101"/>
      <c r="C16" s="185">
        <f>5ΙΣΟΛ!D15-5ΙΣΟΛ!C15+5ΙΣΟΛ!D7-5ΙΣΟΛ!C7</f>
        <v>0</v>
      </c>
      <c r="D16" s="185">
        <f>5ΙΣΟΛ!E15-5ΙΣΟΛ!D15+5ΙΣΟΛ!E7-5ΙΣΟΛ!D7</f>
        <v>0</v>
      </c>
      <c r="E16" s="183" t="e">
        <f>D16*100/D6</f>
        <v>#DIV/0!</v>
      </c>
      <c r="F16" s="185">
        <f>5ΙΣΟΛ!G15-5ΙΣΟΛ!E15+5ΙΣΟΛ!G7-5ΙΣΟΛ!E7</f>
        <v>0</v>
      </c>
      <c r="G16" s="185">
        <f>5ΙΣΟΛ!H15-5ΙΣΟΛ!G15+5ΙΣΟΛ!H7-5ΙΣΟΛ!G7</f>
        <v>0</v>
      </c>
      <c r="H16" s="185">
        <f>5ΙΣΟΛ!I15-5ΙΣΟΛ!H15+5ΙΣΟΛ!I7-5ΙΣΟΛ!H7</f>
        <v>0</v>
      </c>
      <c r="I16" s="183" t="e">
        <f>H16*100/H6</f>
        <v>#DIV/0!</v>
      </c>
    </row>
    <row r="17" spans="1:9" s="43" customFormat="1" ht="12.75">
      <c r="A17" s="186" t="s">
        <v>335</v>
      </c>
      <c r="B17" s="101">
        <f>B15-B16</f>
        <v>0</v>
      </c>
      <c r="C17" s="103">
        <f aca="true" t="shared" si="3" ref="C17:H17">C15-C16</f>
        <v>0</v>
      </c>
      <c r="D17" s="103">
        <f t="shared" si="3"/>
        <v>0</v>
      </c>
      <c r="E17" s="183" t="e">
        <f>D17*100/D6</f>
        <v>#DIV/0!</v>
      </c>
      <c r="F17" s="103">
        <f t="shared" si="3"/>
        <v>0</v>
      </c>
      <c r="G17" s="103">
        <f t="shared" si="3"/>
        <v>0</v>
      </c>
      <c r="H17" s="104">
        <f t="shared" si="3"/>
        <v>0</v>
      </c>
      <c r="I17" s="183" t="e">
        <f>H17*100/H6</f>
        <v>#DIV/0!</v>
      </c>
    </row>
    <row r="18" spans="1:9" s="43" customFormat="1" ht="12.75">
      <c r="A18" s="182" t="s">
        <v>331</v>
      </c>
      <c r="B18" s="187"/>
      <c r="C18" s="185"/>
      <c r="D18" s="185"/>
      <c r="E18" s="183" t="e">
        <f>D18*100/D6</f>
        <v>#DIV/0!</v>
      </c>
      <c r="F18" s="185"/>
      <c r="G18" s="185"/>
      <c r="H18" s="185"/>
      <c r="I18" s="183" t="e">
        <f>H18*100/H6</f>
        <v>#DIV/0!</v>
      </c>
    </row>
    <row r="19" spans="1:9" s="43" customFormat="1" ht="13.5" thickBot="1">
      <c r="A19" s="174" t="s">
        <v>92</v>
      </c>
      <c r="B19" s="188">
        <f>B17-B18</f>
        <v>0</v>
      </c>
      <c r="C19" s="189">
        <f aca="true" t="shared" si="4" ref="C19:H19">C17-C18</f>
        <v>0</v>
      </c>
      <c r="D19" s="189">
        <f t="shared" si="4"/>
        <v>0</v>
      </c>
      <c r="E19" s="190" t="e">
        <f>D19*100/D6</f>
        <v>#DIV/0!</v>
      </c>
      <c r="F19" s="189">
        <f t="shared" si="4"/>
        <v>0</v>
      </c>
      <c r="G19" s="189">
        <f t="shared" si="4"/>
        <v>0</v>
      </c>
      <c r="H19" s="191">
        <f t="shared" si="4"/>
        <v>0</v>
      </c>
      <c r="I19" s="190" t="e">
        <f>H19*100/H6</f>
        <v>#DIV/0!</v>
      </c>
    </row>
    <row r="20" spans="1:9" s="43" customFormat="1" ht="15.75" customHeight="1" thickBot="1">
      <c r="A20" s="174"/>
      <c r="B20" s="187"/>
      <c r="C20" s="185"/>
      <c r="D20" s="185"/>
      <c r="E20" s="177" t="s">
        <v>332</v>
      </c>
      <c r="F20" s="185"/>
      <c r="G20" s="185"/>
      <c r="H20" s="192"/>
      <c r="I20" s="177" t="s">
        <v>333</v>
      </c>
    </row>
    <row r="21" spans="1:9" s="43" customFormat="1" ht="12.75">
      <c r="A21" s="80" t="s">
        <v>93</v>
      </c>
      <c r="B21" s="101"/>
      <c r="C21" s="103"/>
      <c r="D21" s="103"/>
      <c r="E21" s="183" t="e">
        <f>D21*100/D19</f>
        <v>#DIV/0!</v>
      </c>
      <c r="F21" s="103"/>
      <c r="G21" s="103"/>
      <c r="H21" s="104"/>
      <c r="I21" s="183" t="e">
        <f>H21*100/H19</f>
        <v>#DIV/0!</v>
      </c>
    </row>
    <row r="22" spans="1:9" s="43" customFormat="1" ht="12.75">
      <c r="A22" s="80" t="s">
        <v>315</v>
      </c>
      <c r="B22" s="101"/>
      <c r="C22" s="103"/>
      <c r="D22" s="103"/>
      <c r="E22" s="183" t="e">
        <f>D22*100/D19</f>
        <v>#DIV/0!</v>
      </c>
      <c r="F22" s="103"/>
      <c r="G22" s="103"/>
      <c r="H22" s="104"/>
      <c r="I22" s="183" t="e">
        <f>H22*100/H19</f>
        <v>#DIV/0!</v>
      </c>
    </row>
    <row r="23" spans="1:9" s="43" customFormat="1" ht="12.75">
      <c r="A23" s="80" t="s">
        <v>312</v>
      </c>
      <c r="B23" s="187"/>
      <c r="C23" s="103"/>
      <c r="D23" s="103"/>
      <c r="E23" s="183" t="e">
        <f>D23*100/D19</f>
        <v>#DIV/0!</v>
      </c>
      <c r="F23" s="103"/>
      <c r="G23" s="103"/>
      <c r="H23" s="104"/>
      <c r="I23" s="183" t="e">
        <f>H23*100/H19</f>
        <v>#DIV/0!</v>
      </c>
    </row>
    <row r="24" spans="1:9" s="160" customFormat="1" ht="13.5" thickBot="1">
      <c r="A24" s="81" t="s">
        <v>313</v>
      </c>
      <c r="B24" s="193">
        <f>B19-B21-B22-B23</f>
        <v>0</v>
      </c>
      <c r="C24" s="194">
        <f>C19-C21-C22-C23</f>
        <v>0</v>
      </c>
      <c r="D24" s="194">
        <f>D19-D21-D22-D23</f>
        <v>0</v>
      </c>
      <c r="E24" s="195" t="e">
        <f>D24*100/D19</f>
        <v>#DIV/0!</v>
      </c>
      <c r="F24" s="194">
        <f>F19-F21-F22-F23</f>
        <v>0</v>
      </c>
      <c r="G24" s="194">
        <f>G19-G21-G22-G23</f>
        <v>0</v>
      </c>
      <c r="H24" s="196">
        <f>H19-H21-H22-H23</f>
        <v>0</v>
      </c>
      <c r="I24" s="195" t="e">
        <f>H24*100/H19</f>
        <v>#DIV/0!</v>
      </c>
    </row>
    <row r="31" spans="1:9" ht="12.75">
      <c r="A31" s="396" t="s">
        <v>438</v>
      </c>
      <c r="B31" s="397"/>
      <c r="C31" s="397"/>
      <c r="D31" s="397"/>
      <c r="E31" s="397"/>
      <c r="F31" s="397"/>
      <c r="G31" s="397"/>
      <c r="H31" s="397"/>
      <c r="I31" s="397"/>
    </row>
    <row r="32" spans="1:9" ht="37.5" customHeight="1">
      <c r="A32" s="397"/>
      <c r="B32" s="397"/>
      <c r="C32" s="397"/>
      <c r="D32" s="397"/>
      <c r="E32" s="397"/>
      <c r="F32" s="397"/>
      <c r="G32" s="397"/>
      <c r="H32" s="397"/>
      <c r="I32" s="397"/>
    </row>
    <row r="35" spans="1:4" ht="21.75" customHeight="1" thickBot="1">
      <c r="A35" s="449" t="s">
        <v>408</v>
      </c>
      <c r="B35" s="450"/>
      <c r="C35" s="450"/>
      <c r="D35" s="451"/>
    </row>
    <row r="36" spans="1:4" ht="30.75" customHeight="1" thickBot="1">
      <c r="A36" s="337"/>
      <c r="B36" s="343">
        <v>2009</v>
      </c>
      <c r="C36" s="348" t="s">
        <v>412</v>
      </c>
      <c r="D36" s="351" t="s">
        <v>374</v>
      </c>
    </row>
    <row r="37" spans="1:4" ht="16.5" customHeight="1">
      <c r="A37" s="340" t="s">
        <v>293</v>
      </c>
      <c r="B37" s="344"/>
      <c r="C37" s="346"/>
      <c r="D37" s="349" t="e">
        <f>(C37-B37)/B37</f>
        <v>#DIV/0!</v>
      </c>
    </row>
    <row r="38" spans="1:4" ht="16.5" customHeight="1">
      <c r="A38" s="340" t="s">
        <v>409</v>
      </c>
      <c r="B38" s="344"/>
      <c r="C38" s="346"/>
      <c r="D38" s="349" t="e">
        <f>(C38-B38)/B38</f>
        <v>#DIV/0!</v>
      </c>
    </row>
    <row r="39" spans="1:4" ht="16.5" customHeight="1">
      <c r="A39" s="340" t="s">
        <v>410</v>
      </c>
      <c r="B39" s="344"/>
      <c r="C39" s="346"/>
      <c r="D39" s="349" t="e">
        <f>(C39-B39)/B39</f>
        <v>#DIV/0!</v>
      </c>
    </row>
    <row r="40" spans="1:4" ht="16.5" customHeight="1" thickBot="1">
      <c r="A40" s="341" t="s">
        <v>411</v>
      </c>
      <c r="B40" s="345"/>
      <c r="C40" s="347"/>
      <c r="D40" s="350" t="e">
        <f>(C40-B40)/B40</f>
        <v>#DIV/0!</v>
      </c>
    </row>
    <row r="61" spans="1:9" ht="62.25" customHeight="1">
      <c r="A61" s="396" t="s">
        <v>438</v>
      </c>
      <c r="B61" s="396"/>
      <c r="C61" s="396"/>
      <c r="D61" s="396"/>
      <c r="E61" s="445"/>
      <c r="F61" s="445"/>
      <c r="G61" s="397"/>
      <c r="H61" s="397"/>
      <c r="I61" s="397"/>
    </row>
  </sheetData>
  <sheetProtection/>
  <mergeCells count="5">
    <mergeCell ref="A31:I32"/>
    <mergeCell ref="A61:I61"/>
    <mergeCell ref="A1:I1"/>
    <mergeCell ref="A3:I3"/>
    <mergeCell ref="A35:D35"/>
  </mergeCells>
  <printOptions/>
  <pageMargins left="0.75" right="0.75" top="1" bottom="1" header="0.5" footer="0.5"/>
  <pageSetup horizontalDpi="600" verticalDpi="600" orientation="landscape" paperSize="9" r:id="rId2"/>
  <ignoredErrors>
    <ignoredError sqref="E8 E11 E13 E15 E17 E19 E2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7109375" style="45" customWidth="1"/>
    <col min="2" max="2" width="47.7109375" style="0" customWidth="1"/>
    <col min="3" max="5" width="10.7109375" style="0" customWidth="1"/>
    <col min="6" max="6" width="8.7109375" style="0" customWidth="1"/>
    <col min="7" max="9" width="10.7109375" style="0" customWidth="1"/>
    <col min="10" max="10" width="7.7109375" style="0" customWidth="1"/>
  </cols>
  <sheetData>
    <row r="1" spans="1:10" ht="21" thickBot="1">
      <c r="A1" s="420" t="s">
        <v>461</v>
      </c>
      <c r="B1" s="409"/>
      <c r="C1" s="409"/>
      <c r="D1" s="409"/>
      <c r="E1" s="409"/>
      <c r="F1" s="409"/>
      <c r="G1" s="409"/>
      <c r="H1" s="409"/>
      <c r="I1" s="409"/>
      <c r="J1" s="410"/>
    </row>
    <row r="2" spans="1:10" s="197" customFormat="1" ht="22.5" customHeight="1" thickBot="1">
      <c r="A2" s="462" t="s">
        <v>348</v>
      </c>
      <c r="B2" s="463"/>
      <c r="C2" s="463"/>
      <c r="D2" s="463"/>
      <c r="E2" s="463"/>
      <c r="F2" s="463"/>
      <c r="G2" s="463"/>
      <c r="H2" s="463"/>
      <c r="I2" s="463"/>
      <c r="J2" s="448"/>
    </row>
    <row r="3" spans="1:10" s="90" customFormat="1" ht="21" customHeight="1" thickBot="1">
      <c r="A3" s="464" t="s">
        <v>338</v>
      </c>
      <c r="B3" s="465"/>
      <c r="C3" s="94" t="s">
        <v>440</v>
      </c>
      <c r="D3" s="94" t="s">
        <v>441</v>
      </c>
      <c r="E3" s="94" t="s">
        <v>442</v>
      </c>
      <c r="F3" s="94" t="s">
        <v>258</v>
      </c>
      <c r="G3" s="94" t="s">
        <v>443</v>
      </c>
      <c r="H3" s="94" t="s">
        <v>444</v>
      </c>
      <c r="I3" s="94" t="s">
        <v>445</v>
      </c>
      <c r="J3" s="95" t="s">
        <v>258</v>
      </c>
    </row>
    <row r="4" spans="1:10" s="161" customFormat="1" ht="12" customHeight="1">
      <c r="A4" s="235"/>
      <c r="B4" s="198"/>
      <c r="C4" s="46"/>
      <c r="D4" s="46"/>
      <c r="E4" s="236"/>
      <c r="F4" s="237"/>
      <c r="J4" s="238"/>
    </row>
    <row r="5" spans="1:10" s="160" customFormat="1" ht="12.75">
      <c r="A5" s="59" t="s">
        <v>0</v>
      </c>
      <c r="B5" s="202" t="s">
        <v>135</v>
      </c>
      <c r="C5" s="140"/>
      <c r="D5" s="140"/>
      <c r="E5" s="239"/>
      <c r="F5" s="240"/>
      <c r="G5" s="59"/>
      <c r="H5" s="59"/>
      <c r="I5" s="59"/>
      <c r="J5" s="241"/>
    </row>
    <row r="6" spans="1:10" s="160" customFormat="1" ht="12.75">
      <c r="A6" s="59" t="s">
        <v>1</v>
      </c>
      <c r="B6" s="202" t="s">
        <v>39</v>
      </c>
      <c r="C6" s="140"/>
      <c r="D6" s="140"/>
      <c r="E6" s="239"/>
      <c r="F6" s="240"/>
      <c r="G6" s="59"/>
      <c r="H6" s="59"/>
      <c r="I6" s="59"/>
      <c r="J6" s="241"/>
    </row>
    <row r="7" spans="1:10" s="160" customFormat="1" ht="12.75">
      <c r="A7" s="59" t="s">
        <v>2</v>
      </c>
      <c r="B7" s="242" t="s">
        <v>150</v>
      </c>
      <c r="C7" s="243"/>
      <c r="D7" s="243"/>
      <c r="E7" s="243"/>
      <c r="F7" s="240"/>
      <c r="G7" s="244"/>
      <c r="H7" s="244"/>
      <c r="I7" s="244"/>
      <c r="J7" s="241"/>
    </row>
    <row r="8" spans="1:10" s="160" customFormat="1" ht="12.75">
      <c r="A8" s="48" t="s">
        <v>105</v>
      </c>
      <c r="B8" s="245" t="s">
        <v>151</v>
      </c>
      <c r="C8" s="246">
        <f>SUM(C5:C6)-C7</f>
        <v>0</v>
      </c>
      <c r="D8" s="246">
        <f>SUM(D5:D6)-D7</f>
        <v>0</v>
      </c>
      <c r="E8" s="246">
        <f>SUM(E5:E6)-E7</f>
        <v>0</v>
      </c>
      <c r="F8" s="247" t="e">
        <f>E8/E44</f>
        <v>#DIV/0!</v>
      </c>
      <c r="G8" s="164">
        <f>SUM(G5:G6)-G7</f>
        <v>0</v>
      </c>
      <c r="H8" s="164">
        <f>SUM(H5:H6)-H7</f>
        <v>0</v>
      </c>
      <c r="I8" s="164">
        <f>SUM(I5:I6)-I7</f>
        <v>0</v>
      </c>
      <c r="J8" s="248" t="e">
        <f>I8/I44</f>
        <v>#DIV/0!</v>
      </c>
    </row>
    <row r="9" spans="1:10" s="160" customFormat="1" ht="12.75">
      <c r="A9" s="59" t="s">
        <v>3</v>
      </c>
      <c r="B9" s="202" t="s">
        <v>136</v>
      </c>
      <c r="C9" s="140"/>
      <c r="D9" s="140"/>
      <c r="E9" s="239"/>
      <c r="F9" s="240"/>
      <c r="G9" s="59"/>
      <c r="H9" s="59"/>
      <c r="I9" s="59"/>
      <c r="J9" s="241"/>
    </row>
    <row r="10" spans="1:12" s="160" customFormat="1" ht="12.75">
      <c r="A10" s="59" t="s">
        <v>4</v>
      </c>
      <c r="B10" s="202" t="s">
        <v>137</v>
      </c>
      <c r="C10" s="140"/>
      <c r="D10" s="140"/>
      <c r="E10" s="239"/>
      <c r="F10" s="240"/>
      <c r="G10" s="59"/>
      <c r="H10" s="59"/>
      <c r="I10" s="59"/>
      <c r="J10" s="241"/>
      <c r="L10" s="59"/>
    </row>
    <row r="11" spans="1:10" s="160" customFormat="1" ht="12.75">
      <c r="A11" s="59" t="s">
        <v>9</v>
      </c>
      <c r="B11" s="249" t="s">
        <v>138</v>
      </c>
      <c r="C11" s="239"/>
      <c r="D11" s="239"/>
      <c r="E11" s="239"/>
      <c r="F11" s="240"/>
      <c r="G11" s="59"/>
      <c r="H11" s="59"/>
      <c r="I11" s="59"/>
      <c r="J11" s="241"/>
    </row>
    <row r="12" spans="1:13" s="160" customFormat="1" ht="12.75">
      <c r="A12" s="59" t="s">
        <v>16</v>
      </c>
      <c r="B12" s="249" t="s">
        <v>139</v>
      </c>
      <c r="C12" s="239"/>
      <c r="D12" s="239"/>
      <c r="E12" s="239"/>
      <c r="F12" s="240"/>
      <c r="G12" s="59"/>
      <c r="H12" s="59"/>
      <c r="I12" s="59"/>
      <c r="J12" s="241"/>
      <c r="L12" s="250"/>
      <c r="M12" s="250"/>
    </row>
    <row r="13" spans="1:10" s="160" customFormat="1" ht="12.75">
      <c r="A13" s="59" t="s">
        <v>40</v>
      </c>
      <c r="B13" s="249" t="s">
        <v>27</v>
      </c>
      <c r="C13" s="239"/>
      <c r="D13" s="239"/>
      <c r="E13" s="239"/>
      <c r="F13" s="240"/>
      <c r="G13" s="59"/>
      <c r="H13" s="59"/>
      <c r="I13" s="59"/>
      <c r="J13" s="241"/>
    </row>
    <row r="14" spans="1:10" s="160" customFormat="1" ht="12.75">
      <c r="A14" s="59" t="s">
        <v>52</v>
      </c>
      <c r="B14" s="249" t="s">
        <v>140</v>
      </c>
      <c r="C14" s="239"/>
      <c r="D14" s="239"/>
      <c r="E14" s="239"/>
      <c r="F14" s="240"/>
      <c r="G14" s="59"/>
      <c r="H14" s="59"/>
      <c r="J14" s="241"/>
    </row>
    <row r="15" spans="1:10" s="160" customFormat="1" ht="12.75">
      <c r="A15" s="59" t="s">
        <v>53</v>
      </c>
      <c r="B15" s="242" t="s">
        <v>141</v>
      </c>
      <c r="C15" s="243"/>
      <c r="D15" s="243"/>
      <c r="E15" s="243"/>
      <c r="F15" s="240"/>
      <c r="G15" s="244"/>
      <c r="H15" s="244"/>
      <c r="I15" s="244"/>
      <c r="J15" s="241"/>
    </row>
    <row r="16" spans="1:10" s="160" customFormat="1" ht="12.75">
      <c r="A16" s="48" t="s">
        <v>106</v>
      </c>
      <c r="B16" s="245" t="s">
        <v>282</v>
      </c>
      <c r="C16" s="246">
        <f>C9+C10+C11+C12+C13+C14-C15</f>
        <v>0</v>
      </c>
      <c r="D16" s="246">
        <f>D9+D10+D11+D12+D13+D14-D15</f>
        <v>0</v>
      </c>
      <c r="E16" s="246">
        <f>E9+E10+E11+E12+E13+E14-E15</f>
        <v>0</v>
      </c>
      <c r="F16" s="247" t="e">
        <f>E16/E44</f>
        <v>#DIV/0!</v>
      </c>
      <c r="G16" s="164">
        <f>SUM(G9:G14)-G15</f>
        <v>0</v>
      </c>
      <c r="H16" s="164">
        <f>SUM(H9:H14)-H15</f>
        <v>0</v>
      </c>
      <c r="I16" s="164">
        <f>SUM(I9:I14)-I15</f>
        <v>0</v>
      </c>
      <c r="J16" s="248" t="e">
        <f>I16/I44</f>
        <v>#DIV/0!</v>
      </c>
    </row>
    <row r="17" spans="1:10" s="160" customFormat="1" ht="12.75">
      <c r="A17" s="59" t="s">
        <v>54</v>
      </c>
      <c r="B17" s="202" t="s">
        <v>142</v>
      </c>
      <c r="C17" s="140"/>
      <c r="D17" s="140"/>
      <c r="E17" s="239"/>
      <c r="F17" s="240" t="e">
        <f>E17/E44</f>
        <v>#DIV/0!</v>
      </c>
      <c r="G17" s="59"/>
      <c r="H17" s="59"/>
      <c r="I17" s="59"/>
      <c r="J17" s="241" t="e">
        <f>I17/I44</f>
        <v>#DIV/0!</v>
      </c>
    </row>
    <row r="18" spans="1:10" s="160" customFormat="1" ht="12.75">
      <c r="A18" s="59" t="s">
        <v>55</v>
      </c>
      <c r="B18" s="202" t="s">
        <v>143</v>
      </c>
      <c r="C18" s="140"/>
      <c r="D18" s="140"/>
      <c r="E18" s="239"/>
      <c r="F18" s="240"/>
      <c r="G18" s="59"/>
      <c r="H18" s="59"/>
      <c r="I18" s="59"/>
      <c r="J18" s="241"/>
    </row>
    <row r="19" spans="1:10" s="160" customFormat="1" ht="12.75">
      <c r="A19" s="59"/>
      <c r="B19" s="203" t="s">
        <v>153</v>
      </c>
      <c r="C19" s="246">
        <f>C8+C16+C17+C18</f>
        <v>0</v>
      </c>
      <c r="D19" s="246">
        <f>D8+D16+D17+D18</f>
        <v>0</v>
      </c>
      <c r="E19" s="246">
        <f>E8+E16+E17+E18</f>
        <v>0</v>
      </c>
      <c r="F19" s="247" t="e">
        <f>E19/E44</f>
        <v>#DIV/0!</v>
      </c>
      <c r="G19" s="246">
        <f>G8+G16+G17+G18</f>
        <v>0</v>
      </c>
      <c r="H19" s="246">
        <f>H8+H16+H17+H18</f>
        <v>0</v>
      </c>
      <c r="I19" s="246">
        <f>I8+I16+I17+I18</f>
        <v>0</v>
      </c>
      <c r="J19" s="248" t="e">
        <f>I19/I44</f>
        <v>#DIV/0!</v>
      </c>
    </row>
    <row r="20" spans="1:10" s="160" customFormat="1" ht="12.75">
      <c r="A20" s="59"/>
      <c r="B20" s="202"/>
      <c r="C20" s="140"/>
      <c r="D20" s="140"/>
      <c r="E20" s="239"/>
      <c r="F20" s="240"/>
      <c r="G20" s="59"/>
      <c r="H20" s="59"/>
      <c r="J20" s="241"/>
    </row>
    <row r="21" spans="1:10" s="160" customFormat="1" ht="12.75">
      <c r="A21" s="59" t="s">
        <v>56</v>
      </c>
      <c r="B21" s="202" t="s">
        <v>110</v>
      </c>
      <c r="C21" s="140"/>
      <c r="D21" s="140"/>
      <c r="E21" s="239"/>
      <c r="F21" s="240" t="e">
        <f>E21/E44</f>
        <v>#DIV/0!</v>
      </c>
      <c r="G21" s="59"/>
      <c r="H21" s="59"/>
      <c r="I21" s="59"/>
      <c r="J21" s="241" t="e">
        <f>I21/I44</f>
        <v>#DIV/0!</v>
      </c>
    </row>
    <row r="22" spans="1:10" s="160" customFormat="1" ht="12.75">
      <c r="A22" s="59" t="s">
        <v>57</v>
      </c>
      <c r="B22" s="202" t="s">
        <v>144</v>
      </c>
      <c r="C22" s="140"/>
      <c r="D22" s="140"/>
      <c r="E22" s="239"/>
      <c r="F22" s="240" t="e">
        <f>E22/E44</f>
        <v>#DIV/0!</v>
      </c>
      <c r="G22" s="59"/>
      <c r="H22" s="59"/>
      <c r="I22" s="59"/>
      <c r="J22" s="241" t="e">
        <f>I22/I44</f>
        <v>#DIV/0!</v>
      </c>
    </row>
    <row r="23" spans="1:10" s="160" customFormat="1" ht="12.75">
      <c r="A23" s="59" t="s">
        <v>58</v>
      </c>
      <c r="B23" s="202" t="s">
        <v>145</v>
      </c>
      <c r="C23" s="140"/>
      <c r="D23" s="140"/>
      <c r="E23" s="239"/>
      <c r="F23" s="240" t="e">
        <f>E23/E44</f>
        <v>#DIV/0!</v>
      </c>
      <c r="G23" s="59"/>
      <c r="H23" s="59"/>
      <c r="I23" s="59"/>
      <c r="J23" s="241" t="e">
        <f>I23/I44</f>
        <v>#DIV/0!</v>
      </c>
    </row>
    <row r="24" spans="1:10" s="160" customFormat="1" ht="12.75">
      <c r="A24" s="59" t="s">
        <v>59</v>
      </c>
      <c r="B24" s="202" t="s">
        <v>146</v>
      </c>
      <c r="C24" s="140"/>
      <c r="D24" s="140"/>
      <c r="E24" s="239"/>
      <c r="F24" s="240" t="e">
        <f>E24/E44</f>
        <v>#DIV/0!</v>
      </c>
      <c r="G24" s="59"/>
      <c r="H24" s="59"/>
      <c r="I24" s="59"/>
      <c r="J24" s="241" t="e">
        <f>I24/I44</f>
        <v>#DIV/0!</v>
      </c>
    </row>
    <row r="25" spans="1:10" s="160" customFormat="1" ht="12.75">
      <c r="A25" s="59" t="s">
        <v>60</v>
      </c>
      <c r="B25" s="202" t="s">
        <v>147</v>
      </c>
      <c r="C25" s="140"/>
      <c r="D25" s="140"/>
      <c r="E25" s="239"/>
      <c r="F25" s="240" t="e">
        <f>E25/E44</f>
        <v>#DIV/0!</v>
      </c>
      <c r="G25" s="59"/>
      <c r="H25" s="59"/>
      <c r="I25" s="59"/>
      <c r="J25" s="241" t="e">
        <f>I25/I44</f>
        <v>#DIV/0!</v>
      </c>
    </row>
    <row r="26" spans="1:10" s="160" customFormat="1" ht="12.75">
      <c r="A26" s="59" t="s">
        <v>61</v>
      </c>
      <c r="B26" s="202" t="s">
        <v>148</v>
      </c>
      <c r="C26" s="140"/>
      <c r="D26" s="140"/>
      <c r="E26" s="140"/>
      <c r="F26" s="240" t="e">
        <f>E26/E44</f>
        <v>#DIV/0!</v>
      </c>
      <c r="G26" s="43"/>
      <c r="H26" s="43"/>
      <c r="I26" s="59"/>
      <c r="J26" s="241" t="e">
        <f>I26/I44</f>
        <v>#DIV/0!</v>
      </c>
    </row>
    <row r="27" spans="1:10" s="160" customFormat="1" ht="12.75">
      <c r="A27" s="48" t="s">
        <v>149</v>
      </c>
      <c r="B27" s="245" t="s">
        <v>152</v>
      </c>
      <c r="C27" s="246">
        <f>SUM(C21:C26)</f>
        <v>0</v>
      </c>
      <c r="D27" s="246">
        <f>SUM(D21:D26)</f>
        <v>0</v>
      </c>
      <c r="E27" s="246">
        <f>SUM(E21:E26)</f>
        <v>0</v>
      </c>
      <c r="F27" s="247" t="e">
        <f>E27/E44</f>
        <v>#DIV/0!</v>
      </c>
      <c r="G27" s="164">
        <f>SUM(G21:G26)</f>
        <v>0</v>
      </c>
      <c r="H27" s="164">
        <f>SUM(H21:H26)</f>
        <v>0</v>
      </c>
      <c r="I27" s="164">
        <f>SUM(I21:I26)</f>
        <v>0</v>
      </c>
      <c r="J27" s="248" t="e">
        <f>I27/I44</f>
        <v>#DIV/0!</v>
      </c>
    </row>
    <row r="28" spans="1:10" s="160" customFormat="1" ht="12.75">
      <c r="A28" s="59" t="s">
        <v>62</v>
      </c>
      <c r="B28" s="202" t="s">
        <v>154</v>
      </c>
      <c r="C28" s="140"/>
      <c r="D28" s="140"/>
      <c r="E28" s="140"/>
      <c r="F28" s="240" t="e">
        <f>E28/E44</f>
        <v>#DIV/0!</v>
      </c>
      <c r="G28" s="43"/>
      <c r="H28" s="43"/>
      <c r="I28" s="59"/>
      <c r="J28" s="241" t="e">
        <f>I28/I44</f>
        <v>#DIV/0!</v>
      </c>
    </row>
    <row r="29" spans="1:10" s="160" customFormat="1" ht="12.75">
      <c r="A29" s="59" t="s">
        <v>63</v>
      </c>
      <c r="B29" s="202" t="s">
        <v>155</v>
      </c>
      <c r="C29" s="140"/>
      <c r="D29" s="140"/>
      <c r="E29" s="140"/>
      <c r="F29" s="240" t="e">
        <f>E29/E44</f>
        <v>#DIV/0!</v>
      </c>
      <c r="G29" s="43"/>
      <c r="H29" s="43"/>
      <c r="I29" s="59"/>
      <c r="J29" s="241" t="e">
        <f>I29/I44</f>
        <v>#DIV/0!</v>
      </c>
    </row>
    <row r="30" spans="1:14" s="160" customFormat="1" ht="12.75">
      <c r="A30" s="59" t="s">
        <v>64</v>
      </c>
      <c r="B30" s="202" t="s">
        <v>156</v>
      </c>
      <c r="C30" s="140"/>
      <c r="D30" s="140"/>
      <c r="E30" s="140"/>
      <c r="F30" s="240" t="e">
        <f>E30/E44</f>
        <v>#DIV/0!</v>
      </c>
      <c r="G30" s="43"/>
      <c r="H30" s="43"/>
      <c r="I30" s="59"/>
      <c r="J30" s="241" t="e">
        <f>I30/I44</f>
        <v>#DIV/0!</v>
      </c>
      <c r="L30" s="103"/>
      <c r="M30" s="251"/>
      <c r="N30" s="103"/>
    </row>
    <row r="31" spans="1:10" s="160" customFormat="1" ht="12.75">
      <c r="A31" s="59" t="s">
        <v>65</v>
      </c>
      <c r="B31" s="202" t="s">
        <v>181</v>
      </c>
      <c r="C31" s="140"/>
      <c r="D31" s="140"/>
      <c r="E31" s="140"/>
      <c r="F31" s="240" t="e">
        <f>E31/E44</f>
        <v>#DIV/0!</v>
      </c>
      <c r="G31" s="43"/>
      <c r="H31" s="43"/>
      <c r="I31" s="59"/>
      <c r="J31" s="241" t="e">
        <f>I31/I44</f>
        <v>#DIV/0!</v>
      </c>
    </row>
    <row r="32" spans="1:10" s="160" customFormat="1" ht="12.75">
      <c r="A32" s="59" t="s">
        <v>122</v>
      </c>
      <c r="B32" s="202" t="s">
        <v>157</v>
      </c>
      <c r="C32" s="140"/>
      <c r="D32" s="140"/>
      <c r="E32" s="140"/>
      <c r="F32" s="240" t="e">
        <f>E32/E44</f>
        <v>#DIV/0!</v>
      </c>
      <c r="G32" s="43"/>
      <c r="H32" s="43"/>
      <c r="I32" s="59"/>
      <c r="J32" s="241" t="e">
        <f>I32/I44</f>
        <v>#DIV/0!</v>
      </c>
    </row>
    <row r="33" spans="1:11" s="160" customFormat="1" ht="12.75">
      <c r="A33" s="59" t="s">
        <v>130</v>
      </c>
      <c r="B33" s="242" t="s">
        <v>158</v>
      </c>
      <c r="C33" s="243"/>
      <c r="D33" s="243"/>
      <c r="E33" s="243"/>
      <c r="F33" s="240" t="e">
        <f>E33/E44</f>
        <v>#DIV/0!</v>
      </c>
      <c r="G33" s="244"/>
      <c r="H33" s="244"/>
      <c r="I33" s="244"/>
      <c r="J33" s="241" t="e">
        <f>I33/I44</f>
        <v>#DIV/0!</v>
      </c>
      <c r="K33" s="179"/>
    </row>
    <row r="34" spans="1:13" s="160" customFormat="1" ht="12.75">
      <c r="A34" s="41" t="s">
        <v>160</v>
      </c>
      <c r="B34" s="245" t="s">
        <v>283</v>
      </c>
      <c r="C34" s="141">
        <f>SUM(C28:C32)-C33</f>
        <v>0</v>
      </c>
      <c r="D34" s="141">
        <f>SUM(D28:D32)-D33</f>
        <v>0</v>
      </c>
      <c r="E34" s="141">
        <f>SUM(E28:E32)-E33</f>
        <v>0</v>
      </c>
      <c r="F34" s="247" t="e">
        <f>E34/E44</f>
        <v>#DIV/0!</v>
      </c>
      <c r="G34" s="156">
        <f>SUM(G28:G32)-G33</f>
        <v>0</v>
      </c>
      <c r="H34" s="156">
        <f>SUM(H28:H32)-H33</f>
        <v>0</v>
      </c>
      <c r="I34" s="156">
        <f>SUM(I28:I32)-I33</f>
        <v>0</v>
      </c>
      <c r="J34" s="248" t="e">
        <f>I34/I44</f>
        <v>#DIV/0!</v>
      </c>
      <c r="K34" s="179"/>
      <c r="L34" s="179"/>
      <c r="M34" s="179"/>
    </row>
    <row r="35" spans="1:10" s="160" customFormat="1" ht="12.75">
      <c r="A35" s="59" t="s">
        <v>131</v>
      </c>
      <c r="B35" s="202" t="s">
        <v>159</v>
      </c>
      <c r="C35" s="140"/>
      <c r="D35" s="140"/>
      <c r="E35" s="140"/>
      <c r="F35" s="240"/>
      <c r="G35" s="43"/>
      <c r="H35" s="43"/>
      <c r="I35" s="59"/>
      <c r="J35" s="241"/>
    </row>
    <row r="36" spans="1:10" s="160" customFormat="1" ht="12.75">
      <c r="A36" s="59" t="s">
        <v>132</v>
      </c>
      <c r="B36" s="202" t="s">
        <v>180</v>
      </c>
      <c r="C36" s="140"/>
      <c r="D36" s="140"/>
      <c r="E36" s="140"/>
      <c r="F36" s="240"/>
      <c r="G36" s="43"/>
      <c r="H36" s="43"/>
      <c r="I36" s="43"/>
      <c r="J36" s="241"/>
    </row>
    <row r="37" spans="1:10" s="160" customFormat="1" ht="12.75">
      <c r="A37" s="48" t="s">
        <v>107</v>
      </c>
      <c r="B37" s="245" t="s">
        <v>183</v>
      </c>
      <c r="C37" s="141">
        <f>SUM(C34:C36)</f>
        <v>0</v>
      </c>
      <c r="D37" s="141">
        <f aca="true" t="shared" si="0" ref="D37:I37">SUM(D34:D36)</f>
        <v>0</v>
      </c>
      <c r="E37" s="141">
        <f t="shared" si="0"/>
        <v>0</v>
      </c>
      <c r="F37" s="247" t="e">
        <f>E37/E44</f>
        <v>#DIV/0!</v>
      </c>
      <c r="G37" s="156">
        <f t="shared" si="0"/>
        <v>0</v>
      </c>
      <c r="H37" s="156">
        <f t="shared" si="0"/>
        <v>0</v>
      </c>
      <c r="I37" s="156">
        <f t="shared" si="0"/>
        <v>0</v>
      </c>
      <c r="J37" s="248" t="e">
        <f>I37/I44</f>
        <v>#DIV/0!</v>
      </c>
    </row>
    <row r="38" spans="1:10" s="160" customFormat="1" ht="12.75">
      <c r="A38" s="48" t="s">
        <v>108</v>
      </c>
      <c r="B38" s="245" t="s">
        <v>162</v>
      </c>
      <c r="C38" s="140"/>
      <c r="D38" s="140"/>
      <c r="E38" s="140"/>
      <c r="F38" s="247" t="e">
        <f>E38/E44</f>
        <v>#DIV/0!</v>
      </c>
      <c r="G38" s="43">
        <v>0</v>
      </c>
      <c r="H38" s="43"/>
      <c r="J38" s="248" t="e">
        <f>I38/I44</f>
        <v>#DIV/0!</v>
      </c>
    </row>
    <row r="39" spans="1:10" s="160" customFormat="1" ht="12.75">
      <c r="A39" s="59" t="s">
        <v>133</v>
      </c>
      <c r="B39" s="202" t="s">
        <v>163</v>
      </c>
      <c r="C39" s="140"/>
      <c r="D39" s="140"/>
      <c r="E39" s="140"/>
      <c r="F39" s="240" t="e">
        <f>E39/E44</f>
        <v>#DIV/0!</v>
      </c>
      <c r="G39" s="43"/>
      <c r="H39" s="43"/>
      <c r="I39" s="43"/>
      <c r="J39" s="241" t="e">
        <f>I39/I44</f>
        <v>#DIV/0!</v>
      </c>
    </row>
    <row r="40" spans="1:10" s="160" customFormat="1" ht="12.75">
      <c r="A40" s="59" t="s">
        <v>134</v>
      </c>
      <c r="B40" s="202" t="s">
        <v>164</v>
      </c>
      <c r="C40" s="140"/>
      <c r="D40" s="140"/>
      <c r="E40" s="140"/>
      <c r="F40" s="240" t="e">
        <f>E40/E44</f>
        <v>#DIV/0!</v>
      </c>
      <c r="G40" s="43"/>
      <c r="H40" s="43"/>
      <c r="I40" s="43"/>
      <c r="J40" s="241" t="e">
        <f>I40/I44</f>
        <v>#DIV/0!</v>
      </c>
    </row>
    <row r="41" spans="1:10" s="160" customFormat="1" ht="12.75">
      <c r="A41" s="48" t="s">
        <v>161</v>
      </c>
      <c r="B41" s="245" t="s">
        <v>182</v>
      </c>
      <c r="C41" s="141">
        <f>SUM(C39:C40)</f>
        <v>0</v>
      </c>
      <c r="D41" s="141">
        <f>SUM(D39:D40)</f>
        <v>0</v>
      </c>
      <c r="E41" s="141">
        <f>SUM(E39:E40)</f>
        <v>0</v>
      </c>
      <c r="F41" s="247" t="e">
        <f>E41/E44</f>
        <v>#DIV/0!</v>
      </c>
      <c r="G41" s="156">
        <f>SUM(G39:G40)</f>
        <v>0</v>
      </c>
      <c r="H41" s="156">
        <f>SUM(H39:H40)</f>
        <v>0</v>
      </c>
      <c r="I41" s="156">
        <f>SUM(I39:I40)</f>
        <v>0</v>
      </c>
      <c r="J41" s="248" t="e">
        <f>I41/I44</f>
        <v>#DIV/0!</v>
      </c>
    </row>
    <row r="42" spans="1:10" s="160" customFormat="1" ht="12.75">
      <c r="A42" s="59"/>
      <c r="B42" s="203" t="s">
        <v>165</v>
      </c>
      <c r="C42" s="141">
        <f>C27+C37+C38+C41</f>
        <v>0</v>
      </c>
      <c r="D42" s="141">
        <f>D27+D37+D38+D41</f>
        <v>0</v>
      </c>
      <c r="E42" s="141">
        <f>E27+E37+E38+E41</f>
        <v>0</v>
      </c>
      <c r="F42" s="247" t="e">
        <f>E42/E44</f>
        <v>#DIV/0!</v>
      </c>
      <c r="G42" s="141">
        <f>G27+G37+G38+G41</f>
        <v>0</v>
      </c>
      <c r="H42" s="141">
        <f>H27+H37+H38+H41</f>
        <v>0</v>
      </c>
      <c r="I42" s="141">
        <f>I27+I37+I38+I41</f>
        <v>0</v>
      </c>
      <c r="J42" s="248" t="e">
        <f>I42/I44</f>
        <v>#DIV/0!</v>
      </c>
    </row>
    <row r="43" spans="1:10" s="160" customFormat="1" ht="12.75">
      <c r="A43" s="59"/>
      <c r="B43" s="203"/>
      <c r="C43" s="252"/>
      <c r="D43" s="252"/>
      <c r="E43" s="239"/>
      <c r="F43" s="240"/>
      <c r="G43" s="43"/>
      <c r="H43" s="43"/>
      <c r="J43" s="241"/>
    </row>
    <row r="44" spans="1:10" s="160" customFormat="1" ht="12.75">
      <c r="A44" s="59"/>
      <c r="B44" s="203" t="s">
        <v>166</v>
      </c>
      <c r="C44" s="246">
        <f>C19+C42</f>
        <v>0</v>
      </c>
      <c r="D44" s="246">
        <f>D19+D42</f>
        <v>0</v>
      </c>
      <c r="E44" s="246">
        <f>E19+E42</f>
        <v>0</v>
      </c>
      <c r="F44" s="247" t="e">
        <f>E44/E44</f>
        <v>#DIV/0!</v>
      </c>
      <c r="G44" s="164">
        <f>G19+G42</f>
        <v>0</v>
      </c>
      <c r="H44" s="164">
        <f>H19+H42</f>
        <v>0</v>
      </c>
      <c r="I44" s="164">
        <f>I19+I42</f>
        <v>0</v>
      </c>
      <c r="J44" s="248" t="e">
        <f>I44/I44</f>
        <v>#DIV/0!</v>
      </c>
    </row>
    <row r="45" spans="1:8" s="160" customFormat="1" ht="12.75">
      <c r="A45" s="59"/>
      <c r="B45" s="43"/>
      <c r="C45" s="43"/>
      <c r="D45" s="43"/>
      <c r="E45" s="43"/>
      <c r="F45" s="43"/>
      <c r="G45" s="43"/>
      <c r="H45" s="43"/>
    </row>
    <row r="46" spans="1:8" s="160" customFormat="1" ht="12.75">
      <c r="A46" s="59"/>
      <c r="B46" s="43"/>
      <c r="C46" s="43"/>
      <c r="D46" s="43"/>
      <c r="E46" s="43"/>
      <c r="F46" s="43"/>
      <c r="G46" s="43"/>
      <c r="H46" s="43"/>
    </row>
    <row r="47" spans="1:8" s="160" customFormat="1" ht="12.75">
      <c r="A47" s="59"/>
      <c r="B47" s="43"/>
      <c r="C47" s="43"/>
      <c r="D47" s="43"/>
      <c r="E47" s="43"/>
      <c r="F47" s="43"/>
      <c r="G47" s="43"/>
      <c r="H47" s="43"/>
    </row>
    <row r="48" spans="1:8" s="160" customFormat="1" ht="12.75">
      <c r="A48" s="59"/>
      <c r="B48" s="43"/>
      <c r="C48" s="43"/>
      <c r="D48" s="43"/>
      <c r="E48" s="43"/>
      <c r="F48" s="43"/>
      <c r="G48" s="43"/>
      <c r="H48" s="43"/>
    </row>
    <row r="49" spans="1:8" s="160" customFormat="1" ht="12.75">
      <c r="A49" s="59"/>
      <c r="B49" s="43"/>
      <c r="C49" s="43"/>
      <c r="D49" s="43"/>
      <c r="E49" s="43"/>
      <c r="F49" s="43"/>
      <c r="G49" s="43"/>
      <c r="H49" s="43"/>
    </row>
    <row r="50" spans="1:8" s="160" customFormat="1" ht="12.75">
      <c r="A50" s="59"/>
      <c r="B50" s="43"/>
      <c r="C50" s="43"/>
      <c r="D50" s="43"/>
      <c r="E50" s="43"/>
      <c r="F50" s="43"/>
      <c r="G50" s="43"/>
      <c r="H50" s="43"/>
    </row>
    <row r="51" spans="1:8" s="160" customFormat="1" ht="12.75">
      <c r="A51" s="59"/>
      <c r="B51" s="43"/>
      <c r="C51" s="43"/>
      <c r="D51" s="43"/>
      <c r="E51" s="43"/>
      <c r="F51" s="43"/>
      <c r="G51" s="43"/>
      <c r="H51" s="43"/>
    </row>
    <row r="52" spans="1:8" s="160" customFormat="1" ht="12.75">
      <c r="A52" s="59"/>
      <c r="B52" s="43"/>
      <c r="C52" s="43"/>
      <c r="D52" s="43"/>
      <c r="E52" s="43"/>
      <c r="F52" s="43"/>
      <c r="G52" s="43"/>
      <c r="H52" s="43"/>
    </row>
    <row r="53" spans="1:8" s="160" customFormat="1" ht="12.75">
      <c r="A53" s="59"/>
      <c r="B53" s="43"/>
      <c r="C53" s="43"/>
      <c r="D53" s="43"/>
      <c r="E53" s="43"/>
      <c r="F53" s="43"/>
      <c r="G53" s="43"/>
      <c r="H53" s="43"/>
    </row>
    <row r="54" spans="1:8" s="160" customFormat="1" ht="12.75">
      <c r="A54" s="59"/>
      <c r="B54" s="43"/>
      <c r="C54" s="43"/>
      <c r="D54" s="43"/>
      <c r="E54" s="43"/>
      <c r="F54" s="43"/>
      <c r="G54" s="43"/>
      <c r="H54" s="43"/>
    </row>
    <row r="55" spans="1:8" s="160" customFormat="1" ht="12.75">
      <c r="A55" s="59"/>
      <c r="B55" s="43"/>
      <c r="C55" s="43"/>
      <c r="D55" s="43"/>
      <c r="E55" s="43"/>
      <c r="F55" s="43"/>
      <c r="G55" s="43"/>
      <c r="H55" s="43"/>
    </row>
    <row r="56" spans="1:8" s="160" customFormat="1" ht="12.75">
      <c r="A56" s="59"/>
      <c r="B56" s="43"/>
      <c r="C56" s="43"/>
      <c r="D56" s="43"/>
      <c r="E56" s="43"/>
      <c r="F56" s="43"/>
      <c r="G56" s="43"/>
      <c r="H56" s="43"/>
    </row>
    <row r="57" spans="1:8" s="160" customFormat="1" ht="12.75">
      <c r="A57" s="59"/>
      <c r="B57" s="43"/>
      <c r="C57" s="43"/>
      <c r="D57" s="43"/>
      <c r="E57" s="43"/>
      <c r="F57" s="43"/>
      <c r="G57" s="43"/>
      <c r="H57" s="43"/>
    </row>
    <row r="58" spans="1:8" s="160" customFormat="1" ht="12.75">
      <c r="A58" s="59"/>
      <c r="B58" s="43"/>
      <c r="C58" s="43"/>
      <c r="D58" s="43"/>
      <c r="E58" s="43"/>
      <c r="F58" s="43"/>
      <c r="G58" s="43"/>
      <c r="H58" s="43"/>
    </row>
    <row r="59" spans="1:8" s="160" customFormat="1" ht="12.75">
      <c r="A59" s="59"/>
      <c r="B59" s="43"/>
      <c r="C59" s="43"/>
      <c r="D59" s="43"/>
      <c r="E59" s="43"/>
      <c r="F59" s="43"/>
      <c r="G59" s="43"/>
      <c r="H59" s="43"/>
    </row>
    <row r="60" spans="1:8" s="160" customFormat="1" ht="12.75">
      <c r="A60" s="59"/>
      <c r="B60" s="43"/>
      <c r="C60" s="43"/>
      <c r="D60" s="43"/>
      <c r="E60" s="43"/>
      <c r="F60" s="43"/>
      <c r="G60" s="43"/>
      <c r="H60" s="43"/>
    </row>
    <row r="61" spans="1:8" s="160" customFormat="1" ht="12.75">
      <c r="A61" s="59"/>
      <c r="B61" s="43"/>
      <c r="C61" s="43"/>
      <c r="D61" s="43"/>
      <c r="E61" s="43"/>
      <c r="F61" s="43"/>
      <c r="G61" s="43"/>
      <c r="H61" s="43"/>
    </row>
    <row r="62" spans="1:9" s="160" customFormat="1" ht="12.75">
      <c r="A62" s="59"/>
      <c r="B62" s="43"/>
      <c r="C62" s="243"/>
      <c r="D62" s="243"/>
      <c r="E62" s="243"/>
      <c r="F62" s="43"/>
      <c r="G62" s="244"/>
      <c r="H62" s="244"/>
      <c r="I62" s="244"/>
    </row>
    <row r="63" spans="1:8" s="160" customFormat="1" ht="12.75">
      <c r="A63" s="59"/>
      <c r="B63" s="43"/>
      <c r="C63" s="43"/>
      <c r="D63" s="43"/>
      <c r="E63" s="43"/>
      <c r="F63" s="43"/>
      <c r="G63" s="43"/>
      <c r="H63" s="43"/>
    </row>
    <row r="64" spans="1:8" s="160" customFormat="1" ht="12.75">
      <c r="A64" s="59"/>
      <c r="B64" s="43"/>
      <c r="C64" s="43"/>
      <c r="D64" s="43"/>
      <c r="E64" s="43"/>
      <c r="F64" s="43"/>
      <c r="G64" s="43"/>
      <c r="H64" s="43"/>
    </row>
    <row r="65" spans="1:8" s="160" customFormat="1" ht="12.75">
      <c r="A65" s="59"/>
      <c r="B65" s="43"/>
      <c r="C65" s="43"/>
      <c r="D65" s="43"/>
      <c r="E65" s="43"/>
      <c r="F65" s="43"/>
      <c r="G65" s="43"/>
      <c r="H65" s="43"/>
    </row>
    <row r="66" spans="1:8" s="160" customFormat="1" ht="12.75">
      <c r="A66" s="59"/>
      <c r="B66" s="43"/>
      <c r="C66" s="43"/>
      <c r="D66" s="43"/>
      <c r="E66" s="43"/>
      <c r="F66" s="43"/>
      <c r="G66" s="43"/>
      <c r="H66" s="43"/>
    </row>
    <row r="67" spans="1:11" s="160" customFormat="1" ht="48.75" customHeight="1" thickBot="1">
      <c r="A67" s="396" t="s">
        <v>438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69"/>
    </row>
    <row r="68" spans="1:10" s="160" customFormat="1" ht="21.75" customHeight="1" thickBot="1">
      <c r="A68" s="466" t="s">
        <v>339</v>
      </c>
      <c r="B68" s="467"/>
      <c r="C68" s="94" t="s">
        <v>440</v>
      </c>
      <c r="D68" s="94" t="s">
        <v>441</v>
      </c>
      <c r="E68" s="94" t="s">
        <v>442</v>
      </c>
      <c r="F68" s="94" t="s">
        <v>258</v>
      </c>
      <c r="G68" s="94" t="s">
        <v>443</v>
      </c>
      <c r="H68" s="94" t="s">
        <v>444</v>
      </c>
      <c r="I68" s="94" t="s">
        <v>445</v>
      </c>
      <c r="J68" s="95" t="s">
        <v>258</v>
      </c>
    </row>
    <row r="69" spans="1:10" s="160" customFormat="1" ht="15">
      <c r="A69" s="235"/>
      <c r="B69" s="198"/>
      <c r="C69" s="46"/>
      <c r="D69" s="46"/>
      <c r="E69" s="236"/>
      <c r="F69" s="237"/>
      <c r="G69" s="43"/>
      <c r="H69" s="43"/>
      <c r="J69" s="253"/>
    </row>
    <row r="70" spans="1:10" s="160" customFormat="1" ht="12.75">
      <c r="A70" s="59" t="s">
        <v>0</v>
      </c>
      <c r="B70" s="202" t="s">
        <v>167</v>
      </c>
      <c r="C70" s="43"/>
      <c r="D70" s="43"/>
      <c r="E70" s="59"/>
      <c r="F70" s="240" t="e">
        <f>E70/E101</f>
        <v>#DIV/0!</v>
      </c>
      <c r="G70" s="43"/>
      <c r="H70" s="43"/>
      <c r="I70" s="59"/>
      <c r="J70" s="241" t="e">
        <f>I70/I101</f>
        <v>#DIV/0!</v>
      </c>
    </row>
    <row r="71" spans="1:10" s="160" customFormat="1" ht="12.75">
      <c r="A71" s="59" t="s">
        <v>1</v>
      </c>
      <c r="B71" s="202" t="s">
        <v>340</v>
      </c>
      <c r="C71" s="43"/>
      <c r="D71" s="43"/>
      <c r="E71" s="59"/>
      <c r="F71" s="240" t="e">
        <f>E71/E101</f>
        <v>#DIV/0!</v>
      </c>
      <c r="G71" s="43"/>
      <c r="H71" s="43"/>
      <c r="I71" s="43"/>
      <c r="J71" s="241" t="e">
        <f>I71/I101</f>
        <v>#DIV/0!</v>
      </c>
    </row>
    <row r="72" spans="1:10" s="160" customFormat="1" ht="12.75">
      <c r="A72" s="59" t="s">
        <v>2</v>
      </c>
      <c r="B72" s="202" t="s">
        <v>168</v>
      </c>
      <c r="C72" s="140"/>
      <c r="D72" s="140"/>
      <c r="E72" s="140"/>
      <c r="F72" s="240" t="e">
        <f>E72/E101</f>
        <v>#DIV/0!</v>
      </c>
      <c r="G72" s="140"/>
      <c r="H72" s="140"/>
      <c r="I72" s="140"/>
      <c r="J72" s="241" t="e">
        <f>I72/I101</f>
        <v>#DIV/0!</v>
      </c>
    </row>
    <row r="73" spans="1:14" s="160" customFormat="1" ht="12.75">
      <c r="A73" s="59" t="s">
        <v>3</v>
      </c>
      <c r="B73" s="202" t="s">
        <v>169</v>
      </c>
      <c r="C73" s="43"/>
      <c r="D73" s="43"/>
      <c r="E73" s="43"/>
      <c r="F73" s="240" t="e">
        <f>E73/E101</f>
        <v>#DIV/0!</v>
      </c>
      <c r="G73" s="43"/>
      <c r="H73" s="43"/>
      <c r="I73" s="43"/>
      <c r="J73" s="241" t="e">
        <f>I73/I101</f>
        <v>#DIV/0!</v>
      </c>
      <c r="K73" s="254"/>
      <c r="L73" s="103"/>
      <c r="M73" s="103"/>
      <c r="N73" s="103"/>
    </row>
    <row r="74" spans="1:14" s="160" customFormat="1" ht="12.75">
      <c r="A74" s="59" t="s">
        <v>4</v>
      </c>
      <c r="B74" s="202" t="s">
        <v>170</v>
      </c>
      <c r="C74" s="43"/>
      <c r="D74" s="43"/>
      <c r="E74" s="59"/>
      <c r="F74" s="240" t="e">
        <f>E74/E101</f>
        <v>#DIV/0!</v>
      </c>
      <c r="G74" s="43"/>
      <c r="H74" s="43"/>
      <c r="I74" s="59"/>
      <c r="J74" s="241" t="e">
        <f>I74/I101</f>
        <v>#DIV/0!</v>
      </c>
      <c r="K74" s="254"/>
      <c r="L74" s="103"/>
      <c r="M74" s="103"/>
      <c r="N74" s="103"/>
    </row>
    <row r="75" spans="1:14" s="160" customFormat="1" ht="12.75">
      <c r="A75" s="59" t="s">
        <v>9</v>
      </c>
      <c r="B75" s="202" t="s">
        <v>171</v>
      </c>
      <c r="C75" s="239"/>
      <c r="D75" s="239"/>
      <c r="E75" s="239"/>
      <c r="F75" s="240" t="e">
        <f>E75/E101</f>
        <v>#DIV/0!</v>
      </c>
      <c r="G75" s="239"/>
      <c r="H75" s="239"/>
      <c r="I75" s="239"/>
      <c r="J75" s="241" t="e">
        <f>I75/I101</f>
        <v>#DIV/0!</v>
      </c>
      <c r="K75" s="103"/>
      <c r="L75" s="103"/>
      <c r="M75" s="103"/>
      <c r="N75" s="103"/>
    </row>
    <row r="76" spans="1:14" s="160" customFormat="1" ht="12.75">
      <c r="A76" s="48" t="s">
        <v>105</v>
      </c>
      <c r="B76" s="203" t="s">
        <v>341</v>
      </c>
      <c r="C76" s="246">
        <f>SUM(C70:C75)</f>
        <v>0</v>
      </c>
      <c r="D76" s="246">
        <f>SUM(D70:D75)</f>
        <v>0</v>
      </c>
      <c r="E76" s="246">
        <f>SUM(E70:E75)</f>
        <v>0</v>
      </c>
      <c r="F76" s="247" t="e">
        <f>E76/E101</f>
        <v>#DIV/0!</v>
      </c>
      <c r="G76" s="246">
        <f>SUM(G70:G75)</f>
        <v>0</v>
      </c>
      <c r="H76" s="246">
        <f>SUM(H70:H75)</f>
        <v>0</v>
      </c>
      <c r="I76" s="246">
        <f>SUM(I70:I75)</f>
        <v>0</v>
      </c>
      <c r="J76" s="248" t="e">
        <f>I76/I101</f>
        <v>#DIV/0!</v>
      </c>
      <c r="K76" s="103"/>
      <c r="L76" s="103"/>
      <c r="M76" s="103"/>
      <c r="N76" s="255"/>
    </row>
    <row r="77" spans="1:13" s="160" customFormat="1" ht="12.75">
      <c r="A77" s="59"/>
      <c r="B77" s="203"/>
      <c r="C77" s="48"/>
      <c r="D77" s="48"/>
      <c r="E77" s="59"/>
      <c r="F77" s="240"/>
      <c r="G77" s="48"/>
      <c r="H77" s="48"/>
      <c r="I77" s="59"/>
      <c r="J77" s="241"/>
      <c r="K77" s="185"/>
      <c r="L77" s="103"/>
      <c r="M77" s="103"/>
    </row>
    <row r="78" spans="1:13" s="160" customFormat="1" ht="12.75">
      <c r="A78" s="48" t="s">
        <v>106</v>
      </c>
      <c r="B78" s="245" t="s">
        <v>172</v>
      </c>
      <c r="C78" s="156"/>
      <c r="D78" s="156"/>
      <c r="E78" s="164"/>
      <c r="F78" s="247" t="e">
        <f>E78/E101</f>
        <v>#DIV/0!</v>
      </c>
      <c r="G78" s="156"/>
      <c r="H78" s="156"/>
      <c r="I78" s="164"/>
      <c r="J78" s="248" t="e">
        <f>I78/I101</f>
        <v>#DIV/0!</v>
      </c>
      <c r="K78" s="255"/>
      <c r="L78" s="255"/>
      <c r="M78" s="255"/>
    </row>
    <row r="79" spans="1:13" s="160" customFormat="1" ht="12.75">
      <c r="A79" s="59"/>
      <c r="B79" s="202"/>
      <c r="C79" s="43"/>
      <c r="D79" s="43"/>
      <c r="E79" s="59"/>
      <c r="F79" s="240"/>
      <c r="G79" s="43"/>
      <c r="H79" s="43"/>
      <c r="I79" s="59"/>
      <c r="J79" s="241"/>
      <c r="K79" s="151"/>
      <c r="L79" s="151"/>
      <c r="M79" s="151"/>
    </row>
    <row r="80" spans="1:13" s="160" customFormat="1" ht="12.75">
      <c r="A80" s="59" t="s">
        <v>16</v>
      </c>
      <c r="B80" s="249" t="s">
        <v>344</v>
      </c>
      <c r="C80" s="256"/>
      <c r="D80" s="256"/>
      <c r="E80" s="257"/>
      <c r="F80" s="240" t="e">
        <f>E80/E101</f>
        <v>#DIV/0!</v>
      </c>
      <c r="G80" s="256"/>
      <c r="H80" s="256"/>
      <c r="I80" s="257"/>
      <c r="J80" s="241" t="e">
        <f>I80/I101</f>
        <v>#DIV/0!</v>
      </c>
      <c r="K80" s="103"/>
      <c r="L80" s="103"/>
      <c r="M80" s="103"/>
    </row>
    <row r="81" spans="1:10" s="160" customFormat="1" ht="12.75">
      <c r="A81" s="59" t="s">
        <v>40</v>
      </c>
      <c r="B81" s="249" t="s">
        <v>173</v>
      </c>
      <c r="C81" s="256"/>
      <c r="D81" s="256"/>
      <c r="E81" s="257"/>
      <c r="F81" s="240" t="e">
        <f>E81/E101</f>
        <v>#DIV/0!</v>
      </c>
      <c r="G81" s="256"/>
      <c r="H81" s="256"/>
      <c r="I81" s="257"/>
      <c r="J81" s="241" t="e">
        <f>I81/I101</f>
        <v>#DIV/0!</v>
      </c>
    </row>
    <row r="82" spans="1:10" s="160" customFormat="1" ht="12.75">
      <c r="A82" s="59" t="s">
        <v>52</v>
      </c>
      <c r="B82" s="249" t="s">
        <v>174</v>
      </c>
      <c r="C82" s="256"/>
      <c r="D82" s="256"/>
      <c r="E82" s="257"/>
      <c r="F82" s="240" t="e">
        <f>E82/E101</f>
        <v>#DIV/0!</v>
      </c>
      <c r="G82" s="256"/>
      <c r="H82" s="256"/>
      <c r="I82" s="257"/>
      <c r="J82" s="241" t="e">
        <f>I82/I101</f>
        <v>#DIV/0!</v>
      </c>
    </row>
    <row r="83" spans="1:10" s="160" customFormat="1" ht="12.75">
      <c r="A83" s="59" t="s">
        <v>53</v>
      </c>
      <c r="B83" s="249" t="s">
        <v>175</v>
      </c>
      <c r="C83" s="256"/>
      <c r="D83" s="256"/>
      <c r="E83" s="256"/>
      <c r="F83" s="240" t="e">
        <f>E83/E101</f>
        <v>#DIV/0!</v>
      </c>
      <c r="G83" s="256"/>
      <c r="H83" s="256"/>
      <c r="I83" s="256"/>
      <c r="J83" s="241" t="e">
        <f>I83/I101</f>
        <v>#DIV/0!</v>
      </c>
    </row>
    <row r="84" spans="1:10" s="160" customFormat="1" ht="12.75">
      <c r="A84" s="48" t="s">
        <v>176</v>
      </c>
      <c r="B84" s="245" t="s">
        <v>177</v>
      </c>
      <c r="C84" s="258">
        <f>SUM(C80:C83)</f>
        <v>0</v>
      </c>
      <c r="D84" s="258">
        <f>SUM(D80:D83)</f>
        <v>0</v>
      </c>
      <c r="E84" s="258">
        <f>SUM(E80:E83)</f>
        <v>0</v>
      </c>
      <c r="F84" s="247" t="e">
        <f>E84/E101</f>
        <v>#DIV/0!</v>
      </c>
      <c r="G84" s="258">
        <f>SUM(G80:G83)</f>
        <v>0</v>
      </c>
      <c r="H84" s="258">
        <f>SUM(H80:H83)</f>
        <v>0</v>
      </c>
      <c r="I84" s="258">
        <f>SUM(I80:I83)</f>
        <v>0</v>
      </c>
      <c r="J84" s="248" t="e">
        <f>I84/I101</f>
        <v>#DIV/0!</v>
      </c>
    </row>
    <row r="85" spans="1:10" s="160" customFormat="1" ht="12.75">
      <c r="A85" s="59"/>
      <c r="B85" s="202"/>
      <c r="C85" s="256"/>
      <c r="D85" s="256"/>
      <c r="E85" s="257"/>
      <c r="F85" s="240"/>
      <c r="G85" s="256"/>
      <c r="H85" s="256"/>
      <c r="I85" s="257"/>
      <c r="J85" s="241"/>
    </row>
    <row r="86" spans="1:17" s="160" customFormat="1" ht="12.75">
      <c r="A86" s="59" t="s">
        <v>54</v>
      </c>
      <c r="B86" s="202" t="s">
        <v>178</v>
      </c>
      <c r="C86" s="256"/>
      <c r="D86" s="256"/>
      <c r="E86" s="256"/>
      <c r="F86" s="240" t="e">
        <f>E86/E101</f>
        <v>#DIV/0!</v>
      </c>
      <c r="G86" s="256"/>
      <c r="H86" s="256"/>
      <c r="I86" s="256"/>
      <c r="J86" s="241" t="e">
        <f>I86/I101</f>
        <v>#DIV/0!</v>
      </c>
      <c r="K86" s="151"/>
      <c r="L86" s="151"/>
      <c r="M86" s="151"/>
      <c r="N86" s="259"/>
      <c r="O86" s="103"/>
      <c r="P86" s="103"/>
      <c r="Q86" s="103"/>
    </row>
    <row r="87" spans="1:17" s="160" customFormat="1" ht="12.75">
      <c r="A87" s="59" t="s">
        <v>55</v>
      </c>
      <c r="B87" s="202" t="s">
        <v>179</v>
      </c>
      <c r="C87" s="256"/>
      <c r="D87" s="256"/>
      <c r="E87" s="256"/>
      <c r="F87" s="240" t="e">
        <f>E87/E101</f>
        <v>#DIV/0!</v>
      </c>
      <c r="G87" s="256"/>
      <c r="H87" s="256"/>
      <c r="I87" s="256"/>
      <c r="J87" s="241" t="e">
        <f>I87/I101</f>
        <v>#DIV/0!</v>
      </c>
      <c r="K87" s="151"/>
      <c r="L87" s="151"/>
      <c r="M87" s="151"/>
      <c r="N87" s="151"/>
      <c r="O87" s="151"/>
      <c r="P87" s="151"/>
      <c r="Q87" s="151"/>
    </row>
    <row r="88" spans="1:17" s="160" customFormat="1" ht="12.75">
      <c r="A88" s="59" t="s">
        <v>56</v>
      </c>
      <c r="B88" s="202" t="s">
        <v>343</v>
      </c>
      <c r="C88" s="256"/>
      <c r="D88" s="256"/>
      <c r="E88" s="256"/>
      <c r="F88" s="240" t="e">
        <f>E88/E101</f>
        <v>#DIV/0!</v>
      </c>
      <c r="G88" s="256"/>
      <c r="H88" s="256"/>
      <c r="I88" s="256"/>
      <c r="J88" s="241" t="e">
        <f>I88/I101</f>
        <v>#DIV/0!</v>
      </c>
      <c r="K88" s="151"/>
      <c r="L88" s="151"/>
      <c r="M88" s="151"/>
      <c r="N88" s="151"/>
      <c r="O88" s="151"/>
      <c r="P88" s="151"/>
      <c r="Q88" s="151"/>
    </row>
    <row r="89" spans="1:13" s="160" customFormat="1" ht="12.75">
      <c r="A89" s="59" t="s">
        <v>57</v>
      </c>
      <c r="B89" s="202" t="s">
        <v>346</v>
      </c>
      <c r="C89" s="256"/>
      <c r="D89" s="256"/>
      <c r="E89" s="256"/>
      <c r="F89" s="240" t="e">
        <f>E89/E101</f>
        <v>#DIV/0!</v>
      </c>
      <c r="G89" s="256"/>
      <c r="H89" s="256"/>
      <c r="I89" s="256"/>
      <c r="J89" s="241" t="e">
        <f>I89/I101</f>
        <v>#DIV/0!</v>
      </c>
      <c r="K89" s="151"/>
      <c r="L89" s="151"/>
      <c r="M89" s="151"/>
    </row>
    <row r="90" spans="1:13" s="160" customFormat="1" ht="12.75">
      <c r="A90" s="41" t="s">
        <v>160</v>
      </c>
      <c r="B90" s="245" t="s">
        <v>184</v>
      </c>
      <c r="C90" s="260">
        <f>SUM(C86:C89)</f>
        <v>0</v>
      </c>
      <c r="D90" s="260">
        <f>SUM(D86:D89)</f>
        <v>0</v>
      </c>
      <c r="E90" s="260">
        <f>SUM(E86:E89)</f>
        <v>0</v>
      </c>
      <c r="F90" s="247" t="e">
        <f>E90/E101</f>
        <v>#DIV/0!</v>
      </c>
      <c r="G90" s="260">
        <f>SUM(G86:G89)</f>
        <v>0</v>
      </c>
      <c r="H90" s="260">
        <f>SUM(H86:H89)</f>
        <v>0</v>
      </c>
      <c r="I90" s="260">
        <f>SUM(I86:I89)</f>
        <v>0</v>
      </c>
      <c r="J90" s="248" t="e">
        <f>I90/I101</f>
        <v>#DIV/0!</v>
      </c>
      <c r="K90" s="103"/>
      <c r="L90" s="251"/>
      <c r="M90" s="103"/>
    </row>
    <row r="91" spans="1:10" s="160" customFormat="1" ht="12.75">
      <c r="A91" s="59" t="s">
        <v>58</v>
      </c>
      <c r="B91" s="202" t="s">
        <v>185</v>
      </c>
      <c r="C91" s="140"/>
      <c r="D91" s="140"/>
      <c r="E91" s="140"/>
      <c r="F91" s="240" t="e">
        <f>E91/E101</f>
        <v>#DIV/0!</v>
      </c>
      <c r="G91" s="140"/>
      <c r="H91" s="140"/>
      <c r="I91" s="140"/>
      <c r="J91" s="241" t="e">
        <f>I91/I101</f>
        <v>#DIV/0!</v>
      </c>
    </row>
    <row r="92" spans="1:17" s="160" customFormat="1" ht="12.75">
      <c r="A92" s="59" t="s">
        <v>59</v>
      </c>
      <c r="B92" s="202" t="s">
        <v>345</v>
      </c>
      <c r="C92" s="256"/>
      <c r="D92" s="256"/>
      <c r="E92" s="256"/>
      <c r="F92" s="240" t="e">
        <f>E92/E101</f>
        <v>#DIV/0!</v>
      </c>
      <c r="G92" s="256"/>
      <c r="H92" s="256"/>
      <c r="I92" s="256"/>
      <c r="J92" s="241" t="e">
        <f>I92/I101</f>
        <v>#DIV/0!</v>
      </c>
      <c r="K92" s="261"/>
      <c r="L92" s="261"/>
      <c r="M92" s="262"/>
      <c r="N92" s="263"/>
      <c r="O92" s="262"/>
      <c r="P92" s="262"/>
      <c r="Q92" s="262"/>
    </row>
    <row r="93" spans="1:10" s="160" customFormat="1" ht="12.75">
      <c r="A93" s="59" t="s">
        <v>60</v>
      </c>
      <c r="B93" s="202" t="s">
        <v>186</v>
      </c>
      <c r="C93" s="140"/>
      <c r="D93" s="140"/>
      <c r="E93" s="140"/>
      <c r="F93" s="240" t="e">
        <f>E93/E101</f>
        <v>#DIV/0!</v>
      </c>
      <c r="G93" s="140"/>
      <c r="H93" s="140"/>
      <c r="I93" s="140"/>
      <c r="J93" s="241" t="e">
        <f>I93/I101</f>
        <v>#DIV/0!</v>
      </c>
    </row>
    <row r="94" spans="1:10" s="160" customFormat="1" ht="12.75">
      <c r="A94" s="59" t="s">
        <v>61</v>
      </c>
      <c r="B94" s="202" t="s">
        <v>187</v>
      </c>
      <c r="C94" s="256"/>
      <c r="D94" s="256"/>
      <c r="E94" s="256"/>
      <c r="F94" s="240" t="e">
        <f>E94/E101</f>
        <v>#DIV/0!</v>
      </c>
      <c r="G94" s="256"/>
      <c r="H94" s="256"/>
      <c r="I94" s="256"/>
      <c r="J94" s="241" t="e">
        <f>I94/I101</f>
        <v>#DIV/0!</v>
      </c>
    </row>
    <row r="95" spans="1:10" s="160" customFormat="1" ht="12.75">
      <c r="A95" s="59" t="s">
        <v>62</v>
      </c>
      <c r="B95" s="202" t="s">
        <v>188</v>
      </c>
      <c r="C95" s="256"/>
      <c r="D95" s="256"/>
      <c r="E95" s="256"/>
      <c r="F95" s="240" t="e">
        <f>E95/E101</f>
        <v>#DIV/0!</v>
      </c>
      <c r="G95" s="256"/>
      <c r="H95" s="256"/>
      <c r="I95" s="256"/>
      <c r="J95" s="241" t="e">
        <f>I95/I101</f>
        <v>#DIV/0!</v>
      </c>
    </row>
    <row r="96" spans="1:10" s="160" customFormat="1" ht="12.75">
      <c r="A96" s="59" t="s">
        <v>63</v>
      </c>
      <c r="B96" s="202" t="s">
        <v>189</v>
      </c>
      <c r="C96" s="264"/>
      <c r="D96" s="264"/>
      <c r="E96" s="264"/>
      <c r="F96" s="240" t="e">
        <f>E96/E101</f>
        <v>#DIV/0!</v>
      </c>
      <c r="G96" s="264"/>
      <c r="H96" s="264"/>
      <c r="I96" s="264"/>
      <c r="J96" s="241" t="e">
        <f>I96/I101</f>
        <v>#DIV/0!</v>
      </c>
    </row>
    <row r="97" spans="1:10" s="160" customFormat="1" ht="12.75">
      <c r="A97" s="59" t="s">
        <v>64</v>
      </c>
      <c r="B97" s="202" t="s">
        <v>190</v>
      </c>
      <c r="C97" s="256"/>
      <c r="D97" s="256"/>
      <c r="E97" s="256"/>
      <c r="F97" s="240" t="e">
        <f>E97/E101</f>
        <v>#DIV/0!</v>
      </c>
      <c r="G97" s="256"/>
      <c r="H97" s="256"/>
      <c r="I97" s="256"/>
      <c r="J97" s="241" t="e">
        <f>I97/I101</f>
        <v>#DIV/0!</v>
      </c>
    </row>
    <row r="98" spans="1:10" s="160" customFormat="1" ht="12.75">
      <c r="A98" s="48" t="s">
        <v>107</v>
      </c>
      <c r="B98" s="245" t="s">
        <v>192</v>
      </c>
      <c r="C98" s="260">
        <f>SUM(C90:C97)</f>
        <v>0</v>
      </c>
      <c r="D98" s="260">
        <f>SUM(D90:D97)</f>
        <v>0</v>
      </c>
      <c r="E98" s="260">
        <f>SUM(E90:E97)</f>
        <v>0</v>
      </c>
      <c r="F98" s="247" t="e">
        <f>E98/E101</f>
        <v>#DIV/0!</v>
      </c>
      <c r="G98" s="260">
        <f>SUM(G90:G97)</f>
        <v>0</v>
      </c>
      <c r="H98" s="260">
        <f>SUM(H90:H97)</f>
        <v>0</v>
      </c>
      <c r="I98" s="260">
        <f>SUM(I90:I97)</f>
        <v>0</v>
      </c>
      <c r="J98" s="248" t="e">
        <f>I98/I101</f>
        <v>#DIV/0!</v>
      </c>
    </row>
    <row r="99" spans="1:10" s="160" customFormat="1" ht="12.75">
      <c r="A99" s="59"/>
      <c r="B99" s="203" t="s">
        <v>191</v>
      </c>
      <c r="C99" s="258">
        <f>C78+C84+C98</f>
        <v>0</v>
      </c>
      <c r="D99" s="258">
        <f>D78+D84+D98</f>
        <v>0</v>
      </c>
      <c r="E99" s="258">
        <f>E78+E84+E98</f>
        <v>0</v>
      </c>
      <c r="F99" s="247" t="e">
        <f>E99/E101</f>
        <v>#DIV/0!</v>
      </c>
      <c r="G99" s="258">
        <f>G78+G84+G98</f>
        <v>0</v>
      </c>
      <c r="H99" s="258">
        <f>H78+H84+H98</f>
        <v>0</v>
      </c>
      <c r="I99" s="258">
        <f>I78+I84+I98</f>
        <v>0</v>
      </c>
      <c r="J99" s="248" t="e">
        <f>I99/I101</f>
        <v>#DIV/0!</v>
      </c>
    </row>
    <row r="100" spans="1:10" s="160" customFormat="1" ht="12.75">
      <c r="A100" s="59"/>
      <c r="B100" s="203"/>
      <c r="C100" s="265"/>
      <c r="D100" s="265"/>
      <c r="E100" s="258"/>
      <c r="F100" s="247"/>
      <c r="G100" s="265"/>
      <c r="H100" s="265"/>
      <c r="I100" s="258"/>
      <c r="J100" s="248"/>
    </row>
    <row r="101" spans="1:10" s="160" customFormat="1" ht="12.75">
      <c r="A101" s="59"/>
      <c r="B101" s="203" t="s">
        <v>193</v>
      </c>
      <c r="C101" s="246">
        <f>C76+C99</f>
        <v>0</v>
      </c>
      <c r="D101" s="246">
        <f>D76+D99</f>
        <v>0</v>
      </c>
      <c r="E101" s="246">
        <f>E76+E99</f>
        <v>0</v>
      </c>
      <c r="F101" s="240" t="e">
        <f>E101/E101</f>
        <v>#DIV/0!</v>
      </c>
      <c r="G101" s="246">
        <f>G76+G99</f>
        <v>0</v>
      </c>
      <c r="H101" s="246">
        <f>H76+H99</f>
        <v>0</v>
      </c>
      <c r="I101" s="246">
        <f>I76+I99</f>
        <v>0</v>
      </c>
      <c r="J101" s="241" t="e">
        <f>I101/I101</f>
        <v>#DIV/0!</v>
      </c>
    </row>
    <row r="102" spans="1:10" s="271" customFormat="1" ht="12.75">
      <c r="A102" s="266"/>
      <c r="B102" s="267" t="s">
        <v>359</v>
      </c>
      <c r="C102" s="268">
        <f>C44-C101</f>
        <v>0</v>
      </c>
      <c r="D102" s="268">
        <f>D44-D101</f>
        <v>0</v>
      </c>
      <c r="E102" s="268">
        <f>E44-E101</f>
        <v>0</v>
      </c>
      <c r="F102" s="269"/>
      <c r="G102" s="268">
        <f>G44-G101</f>
        <v>0</v>
      </c>
      <c r="H102" s="268">
        <f>H44-H101</f>
        <v>0</v>
      </c>
      <c r="I102" s="268">
        <f>I44-I101</f>
        <v>0</v>
      </c>
      <c r="J102" s="270"/>
    </row>
    <row r="103" spans="1:8" s="160" customFormat="1" ht="13.5" thickBot="1">
      <c r="A103" s="59"/>
      <c r="B103" s="43"/>
      <c r="C103" s="43"/>
      <c r="D103" s="43"/>
      <c r="E103" s="43"/>
      <c r="F103" s="43"/>
      <c r="G103" s="43"/>
      <c r="H103" s="43"/>
    </row>
    <row r="104" spans="1:8" s="160" customFormat="1" ht="21" customHeight="1" thickBot="1">
      <c r="A104" s="59"/>
      <c r="B104" s="456" t="s">
        <v>413</v>
      </c>
      <c r="C104" s="457"/>
      <c r="D104" s="457"/>
      <c r="E104" s="458"/>
      <c r="F104" s="459"/>
      <c r="G104" s="43"/>
      <c r="H104" s="43"/>
    </row>
    <row r="105" spans="1:8" s="160" customFormat="1" ht="21" customHeight="1" thickBot="1">
      <c r="A105" s="59"/>
      <c r="B105" s="460"/>
      <c r="C105" s="452" t="s">
        <v>420</v>
      </c>
      <c r="D105" s="453"/>
      <c r="E105" s="454" t="s">
        <v>421</v>
      </c>
      <c r="F105" s="455"/>
      <c r="G105" s="43"/>
      <c r="H105" s="43"/>
    </row>
    <row r="106" spans="1:6" s="160" customFormat="1" ht="39" thickBot="1">
      <c r="A106" s="272"/>
      <c r="B106" s="461"/>
      <c r="C106" s="338" t="s">
        <v>442</v>
      </c>
      <c r="D106" s="348" t="s">
        <v>446</v>
      </c>
      <c r="E106" s="338" t="s">
        <v>442</v>
      </c>
      <c r="F106" s="336" t="s">
        <v>446</v>
      </c>
    </row>
    <row r="107" spans="1:6" s="160" customFormat="1" ht="16.5" customHeight="1">
      <c r="A107" s="272"/>
      <c r="B107" s="340" t="s">
        <v>414</v>
      </c>
      <c r="C107" s="339"/>
      <c r="D107" s="346"/>
      <c r="E107" s="355" t="e">
        <f>C107/C112</f>
        <v>#DIV/0!</v>
      </c>
      <c r="F107" s="366" t="e">
        <f>D107/D118</f>
        <v>#DIV/0!</v>
      </c>
    </row>
    <row r="108" spans="2:6" ht="16.5" customHeight="1">
      <c r="B108" s="340" t="s">
        <v>415</v>
      </c>
      <c r="C108" s="339"/>
      <c r="D108" s="346"/>
      <c r="E108" s="355" t="e">
        <f>C108/C112</f>
        <v>#DIV/0!</v>
      </c>
      <c r="F108" s="366" t="e">
        <f>D108/D118</f>
        <v>#DIV/0!</v>
      </c>
    </row>
    <row r="109" spans="2:6" ht="16.5" customHeight="1">
      <c r="B109" s="340" t="s">
        <v>416</v>
      </c>
      <c r="C109" s="339"/>
      <c r="D109" s="346"/>
      <c r="E109" s="355" t="e">
        <f>C109/C112</f>
        <v>#DIV/0!</v>
      </c>
      <c r="F109" s="366" t="e">
        <f>D109/D118</f>
        <v>#DIV/0!</v>
      </c>
    </row>
    <row r="110" spans="2:6" ht="16.5" customHeight="1">
      <c r="B110" s="340" t="s">
        <v>422</v>
      </c>
      <c r="C110" s="339"/>
      <c r="D110" s="346"/>
      <c r="E110" s="355" t="e">
        <f>C110/C112</f>
        <v>#DIV/0!</v>
      </c>
      <c r="F110" s="366" t="e">
        <f>D110/D118</f>
        <v>#DIV/0!</v>
      </c>
    </row>
    <row r="111" spans="2:6" ht="16.5" customHeight="1">
      <c r="B111" s="340" t="s">
        <v>434</v>
      </c>
      <c r="C111" s="339">
        <f>SUM(C108:C110)</f>
        <v>0</v>
      </c>
      <c r="D111" s="339">
        <f>SUM(D108:D110)</f>
        <v>0</v>
      </c>
      <c r="E111" s="355" t="e">
        <f>C111/C112</f>
        <v>#DIV/0!</v>
      </c>
      <c r="F111" s="366" t="e">
        <f>D111/D112</f>
        <v>#DIV/0!</v>
      </c>
    </row>
    <row r="112" spans="2:6" ht="16.5" customHeight="1">
      <c r="B112" s="340" t="s">
        <v>435</v>
      </c>
      <c r="C112" s="339">
        <f>C107+C111</f>
        <v>0</v>
      </c>
      <c r="D112" s="339">
        <f>D107+D111</f>
        <v>0</v>
      </c>
      <c r="E112" s="355" t="e">
        <f>C112/C112</f>
        <v>#DIV/0!</v>
      </c>
      <c r="F112" s="366" t="e">
        <f>D112/D112</f>
        <v>#DIV/0!</v>
      </c>
    </row>
    <row r="113" spans="2:6" ht="16.5" customHeight="1">
      <c r="B113" s="340"/>
      <c r="C113" s="339"/>
      <c r="D113" s="346"/>
      <c r="E113" s="354"/>
      <c r="F113" s="356"/>
    </row>
    <row r="114" spans="2:6" ht="16.5" customHeight="1">
      <c r="B114" s="340" t="s">
        <v>417</v>
      </c>
      <c r="C114" s="339"/>
      <c r="D114" s="346"/>
      <c r="E114" s="355" t="e">
        <f>C114/C118</f>
        <v>#DIV/0!</v>
      </c>
      <c r="F114" s="366" t="e">
        <f>D114/D118</f>
        <v>#DIV/0!</v>
      </c>
    </row>
    <row r="115" spans="2:6" ht="16.5" customHeight="1">
      <c r="B115" s="340" t="s">
        <v>418</v>
      </c>
      <c r="C115" s="339"/>
      <c r="D115" s="346"/>
      <c r="E115" s="355" t="e">
        <f>C115/C118</f>
        <v>#DIV/0!</v>
      </c>
      <c r="F115" s="366" t="e">
        <f>D115/D118</f>
        <v>#DIV/0!</v>
      </c>
    </row>
    <row r="116" spans="2:6" ht="16.5" customHeight="1">
      <c r="B116" s="340" t="s">
        <v>419</v>
      </c>
      <c r="C116" s="339"/>
      <c r="D116" s="346"/>
      <c r="E116" s="355" t="e">
        <f>C116/C118</f>
        <v>#DIV/0!</v>
      </c>
      <c r="F116" s="366" t="e">
        <f>D116/D118</f>
        <v>#DIV/0!</v>
      </c>
    </row>
    <row r="117" spans="2:6" ht="16.5" customHeight="1">
      <c r="B117" s="340" t="s">
        <v>436</v>
      </c>
      <c r="C117" s="339">
        <f>SUM(C115:C116)</f>
        <v>0</v>
      </c>
      <c r="D117" s="339">
        <f>SUM(D115:D116)</f>
        <v>0</v>
      </c>
      <c r="E117" s="355" t="e">
        <f>C117/C118</f>
        <v>#DIV/0!</v>
      </c>
      <c r="F117" s="366" t="e">
        <f>D117/D118</f>
        <v>#DIV/0!</v>
      </c>
    </row>
    <row r="118" spans="1:6" s="353" customFormat="1" ht="16.5" customHeight="1" thickBot="1">
      <c r="A118" s="352"/>
      <c r="B118" s="341" t="s">
        <v>437</v>
      </c>
      <c r="C118" s="342">
        <f>C114+C117</f>
        <v>0</v>
      </c>
      <c r="D118" s="342">
        <f>D114+D117</f>
        <v>0</v>
      </c>
      <c r="E118" s="367">
        <v>1</v>
      </c>
      <c r="F118" s="368">
        <v>1</v>
      </c>
    </row>
    <row r="125" spans="1:10" ht="50.25" customHeight="1">
      <c r="A125" s="396" t="s">
        <v>438</v>
      </c>
      <c r="B125" s="397"/>
      <c r="C125" s="397"/>
      <c r="D125" s="397"/>
      <c r="E125" s="397"/>
      <c r="F125" s="397"/>
      <c r="G125" s="397"/>
      <c r="H125" s="397"/>
      <c r="I125" s="397"/>
      <c r="J125" s="397"/>
    </row>
  </sheetData>
  <sheetProtection/>
  <mergeCells count="10">
    <mergeCell ref="A125:J125"/>
    <mergeCell ref="C105:D105"/>
    <mergeCell ref="E105:F105"/>
    <mergeCell ref="B104:F104"/>
    <mergeCell ref="B105:B106"/>
    <mergeCell ref="A1:J1"/>
    <mergeCell ref="A2:J2"/>
    <mergeCell ref="A3:B3"/>
    <mergeCell ref="A68:B68"/>
    <mergeCell ref="A67:J67"/>
  </mergeCells>
  <printOptions/>
  <pageMargins left="0.75" right="0.75" top="1" bottom="1" header="0.5" footer="0.5"/>
  <pageSetup horizontalDpi="600" verticalDpi="600" orientation="landscape" paperSize="9" r:id="rId1"/>
  <ignoredErrors>
    <ignoredError sqref="D41:E41 G41:H41 C41 C111:D111 C117:D117" formulaRange="1"/>
    <ignoredError sqref="F8 F27 F44 F16 F34 F19 F37 F41:F42 F101 F84 F90:F91 F98:F99 F7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7109375" style="0" customWidth="1"/>
    <col min="2" max="2" width="15.7109375" style="0" customWidth="1"/>
    <col min="3" max="3" width="50.7109375" style="0" customWidth="1"/>
    <col min="4" max="4" width="9.7109375" style="0" customWidth="1"/>
    <col min="5" max="6" width="9.28125" style="0" bestFit="1" customWidth="1"/>
    <col min="7" max="8" width="10.00390625" style="0" bestFit="1" customWidth="1"/>
  </cols>
  <sheetData>
    <row r="1" spans="1:8" s="160" customFormat="1" ht="21" thickBot="1">
      <c r="A1" s="420" t="s">
        <v>460</v>
      </c>
      <c r="B1" s="469"/>
      <c r="C1" s="469"/>
      <c r="D1" s="469"/>
      <c r="E1" s="469"/>
      <c r="F1" s="469"/>
      <c r="G1" s="469"/>
      <c r="H1" s="470"/>
    </row>
    <row r="2" spans="1:8" s="197" customFormat="1" ht="21" customHeight="1" thickBot="1">
      <c r="A2" s="462" t="s">
        <v>347</v>
      </c>
      <c r="B2" s="463"/>
      <c r="C2" s="463"/>
      <c r="D2" s="463"/>
      <c r="E2" s="463"/>
      <c r="F2" s="463"/>
      <c r="G2" s="463"/>
      <c r="H2" s="448"/>
    </row>
    <row r="3" spans="1:8" s="90" customFormat="1" ht="21" customHeight="1" thickBot="1">
      <c r="A3" s="92"/>
      <c r="B3" s="162" t="s">
        <v>350</v>
      </c>
      <c r="C3" s="93"/>
      <c r="D3" s="163" t="s">
        <v>441</v>
      </c>
      <c r="E3" s="163" t="s">
        <v>442</v>
      </c>
      <c r="F3" s="163" t="s">
        <v>443</v>
      </c>
      <c r="G3" s="163" t="s">
        <v>444</v>
      </c>
      <c r="H3" s="163" t="s">
        <v>445</v>
      </c>
    </row>
    <row r="4" spans="1:8" s="43" customFormat="1" ht="15" customHeight="1">
      <c r="A4" s="59" t="s">
        <v>0</v>
      </c>
      <c r="B4" s="155" t="s">
        <v>198</v>
      </c>
      <c r="C4" s="199" t="s">
        <v>88</v>
      </c>
      <c r="D4" s="156">
        <f>4ΑΠΟΤ!C6</f>
        <v>0</v>
      </c>
      <c r="E4" s="156">
        <f>4ΑΠΟΤ!D6</f>
        <v>0</v>
      </c>
      <c r="F4" s="156">
        <f>4ΑΠΟΤ!F6</f>
        <v>0</v>
      </c>
      <c r="G4" s="156">
        <f>4ΑΠΟΤ!G6</f>
        <v>0</v>
      </c>
      <c r="H4" s="156">
        <f>4ΑΠΟΤ!H6</f>
        <v>0</v>
      </c>
    </row>
    <row r="5" spans="1:8" s="43" customFormat="1" ht="15" customHeight="1">
      <c r="A5" s="59" t="s">
        <v>1</v>
      </c>
      <c r="B5" s="155" t="s">
        <v>197</v>
      </c>
      <c r="C5" s="200" t="s">
        <v>208</v>
      </c>
      <c r="D5" s="140">
        <f>-(5ΙΣΟΛ!D34-5ΙΣΟΛ!C34)</f>
        <v>0</v>
      </c>
      <c r="E5" s="140">
        <f>-(5ΙΣΟΛ!E34-5ΙΣΟΛ!D34)</f>
        <v>0</v>
      </c>
      <c r="F5" s="140">
        <f>-(5ΙΣΟΛ!G34-5ΙΣΟΛ!E34)</f>
        <v>0</v>
      </c>
      <c r="G5" s="140">
        <f>-(5ΙΣΟΛ!H34-5ΙΣΟΛ!G34)</f>
        <v>0</v>
      </c>
      <c r="H5" s="140">
        <f>-(5ΙΣΟΛ!I34-5ΙΣΟΛ!H34)</f>
        <v>0</v>
      </c>
    </row>
    <row r="6" spans="1:8" s="43" customFormat="1" ht="15" customHeight="1">
      <c r="A6" s="59" t="s">
        <v>2</v>
      </c>
      <c r="B6" s="155" t="s">
        <v>198</v>
      </c>
      <c r="C6" s="200" t="s">
        <v>209</v>
      </c>
      <c r="D6" s="43">
        <f>5ΙΣΟΛ!D89-5ΙΣΟΛ!C89</f>
        <v>0</v>
      </c>
      <c r="E6" s="43">
        <f>5ΙΣΟΛ!E89-5ΙΣΟΛ!D89</f>
        <v>0</v>
      </c>
      <c r="F6" s="43">
        <f>5ΙΣΟΛ!G89-5ΙΣΟΛ!E89</f>
        <v>0</v>
      </c>
      <c r="G6" s="43">
        <f>5ΙΣΟΛ!H89-5ΙΣΟΛ!G89</f>
        <v>0</v>
      </c>
      <c r="H6" s="43">
        <f>5ΙΣΟΛ!I89-5ΙΣΟΛ!H89</f>
        <v>0</v>
      </c>
    </row>
    <row r="7" spans="1:8" s="43" customFormat="1" ht="15" customHeight="1">
      <c r="A7" s="48" t="s">
        <v>204</v>
      </c>
      <c r="B7" s="157" t="s">
        <v>284</v>
      </c>
      <c r="C7" s="201" t="s">
        <v>199</v>
      </c>
      <c r="D7" s="141">
        <f>D4+D5+D6</f>
        <v>0</v>
      </c>
      <c r="E7" s="156">
        <f>E4+E5+E6</f>
        <v>0</v>
      </c>
      <c r="F7" s="156">
        <f>F4+F5+F6</f>
        <v>0</v>
      </c>
      <c r="G7" s="156">
        <f>G4+G5+G6</f>
        <v>0</v>
      </c>
      <c r="H7" s="156">
        <f>H4+H5+H6</f>
        <v>0</v>
      </c>
    </row>
    <row r="8" spans="1:8" s="43" customFormat="1" ht="15" customHeight="1">
      <c r="A8" s="59" t="s">
        <v>3</v>
      </c>
      <c r="B8" s="155" t="s">
        <v>197</v>
      </c>
      <c r="C8" s="202" t="s">
        <v>203</v>
      </c>
      <c r="D8" s="43">
        <f>-4ΑΠΟΤ!C7</f>
        <v>0</v>
      </c>
      <c r="E8" s="43">
        <f>-4ΑΠΟΤ!D7</f>
        <v>0</v>
      </c>
      <c r="F8" s="43">
        <f>-4ΑΠΟΤ!F7</f>
        <v>0</v>
      </c>
      <c r="G8" s="43">
        <f>-4ΑΠΟΤ!G7</f>
        <v>0</v>
      </c>
      <c r="H8" s="43">
        <f>-4ΑΠΟΤ!H7</f>
        <v>0</v>
      </c>
    </row>
    <row r="9" spans="1:8" s="43" customFormat="1" ht="15" customHeight="1">
      <c r="A9" s="59" t="s">
        <v>4</v>
      </c>
      <c r="B9" s="155" t="s">
        <v>197</v>
      </c>
      <c r="C9" s="200" t="s">
        <v>210</v>
      </c>
      <c r="D9" s="140">
        <f>-(5ΙΣΟΛ!D27-5ΙΣΟΛ!C27)</f>
        <v>0</v>
      </c>
      <c r="E9" s="140">
        <f>-(5ΙΣΟΛ!E27-5ΙΣΟΛ!D27)</f>
        <v>0</v>
      </c>
      <c r="F9" s="140">
        <f>-(5ΙΣΟΛ!G27-5ΙΣΟΛ!E27)</f>
        <v>0</v>
      </c>
      <c r="G9" s="140">
        <f>-(5ΙΣΟΛ!H27-5ΙΣΟΛ!G27)</f>
        <v>0</v>
      </c>
      <c r="H9" s="140">
        <f>-(5ΙΣΟΛ!I27-5ΙΣΟΛ!H27)</f>
        <v>0</v>
      </c>
    </row>
    <row r="10" spans="1:8" s="43" customFormat="1" ht="15" customHeight="1">
      <c r="A10" s="59" t="s">
        <v>9</v>
      </c>
      <c r="B10" s="155" t="s">
        <v>198</v>
      </c>
      <c r="C10" s="200" t="s">
        <v>211</v>
      </c>
      <c r="D10" s="43">
        <f>(5ΙΣΟΛ!D90-5ΙΣΟΛ!C90)-(5ΙΣΟΛ!D89-5ΙΣΟΛ!C89)</f>
        <v>0</v>
      </c>
      <c r="E10" s="43">
        <f>(5ΙΣΟΛ!E90-5ΙΣΟΛ!D90)-(5ΙΣΟΛ!E89-5ΙΣΟΛ!D89)</f>
        <v>0</v>
      </c>
      <c r="F10" s="43">
        <f>(5ΙΣΟΛ!G90-5ΙΣΟΛ!E90)-(5ΙΣΟΛ!G89-5ΙΣΟΛ!E89)</f>
        <v>0</v>
      </c>
      <c r="G10" s="43">
        <f>(5ΙΣΟΛ!H90-5ΙΣΟΛ!G90)-(5ΙΣΟΛ!H89-5ΙΣΟΛ!G89)</f>
        <v>0</v>
      </c>
      <c r="H10" s="43">
        <f>(5ΙΣΟΛ!I90-5ΙΣΟΛ!H90)-(5ΙΣΟΛ!I89-5ΙΣΟΛ!H89)</f>
        <v>0</v>
      </c>
    </row>
    <row r="11" spans="1:8" s="43" customFormat="1" ht="15" customHeight="1">
      <c r="A11" s="48" t="s">
        <v>205</v>
      </c>
      <c r="B11" s="157" t="s">
        <v>285</v>
      </c>
      <c r="C11" s="201" t="s">
        <v>200</v>
      </c>
      <c r="D11" s="141">
        <f>D8+D9+D10</f>
        <v>0</v>
      </c>
      <c r="E11" s="141">
        <f>E8+E9+E10</f>
        <v>0</v>
      </c>
      <c r="F11" s="141">
        <f>F8+F9+F10</f>
        <v>0</v>
      </c>
      <c r="G11" s="141">
        <f>G8+G9+G10</f>
        <v>0</v>
      </c>
      <c r="H11" s="141">
        <f>H8+H9+H10</f>
        <v>0</v>
      </c>
    </row>
    <row r="12" spans="1:8" s="43" customFormat="1" ht="15" customHeight="1">
      <c r="A12" s="48" t="s">
        <v>206</v>
      </c>
      <c r="B12" s="157" t="s">
        <v>288</v>
      </c>
      <c r="C12" s="203" t="s">
        <v>201</v>
      </c>
      <c r="D12" s="141">
        <f>D7+D11</f>
        <v>0</v>
      </c>
      <c r="E12" s="141">
        <f>E7+E11</f>
        <v>0</v>
      </c>
      <c r="F12" s="141">
        <f>F7+F11</f>
        <v>0</v>
      </c>
      <c r="G12" s="141">
        <f>G7+G11</f>
        <v>0</v>
      </c>
      <c r="H12" s="141">
        <f>H7+H11</f>
        <v>0</v>
      </c>
    </row>
    <row r="13" spans="1:8" s="43" customFormat="1" ht="15" customHeight="1">
      <c r="A13" s="59" t="s">
        <v>16</v>
      </c>
      <c r="B13" s="155" t="s">
        <v>197</v>
      </c>
      <c r="C13" s="202" t="s">
        <v>202</v>
      </c>
      <c r="D13" s="43">
        <f>-(4ΑΠΟΤ!C9+4ΑΠΟΤ!C10)</f>
        <v>0</v>
      </c>
      <c r="E13" s="43">
        <f>-(4ΑΠΟΤ!D9+4ΑΠΟΤ!D10)</f>
        <v>0</v>
      </c>
      <c r="F13" s="43">
        <f>-(4ΑΠΟΤ!F9+4ΑΠΟΤ!F10)</f>
        <v>0</v>
      </c>
      <c r="G13" s="43">
        <f>-(4ΑΠΟΤ!G9+4ΑΠΟΤ!G10)</f>
        <v>0</v>
      </c>
      <c r="H13" s="43">
        <f>-(4ΑΠΟΤ!H9+4ΑΠΟΤ!H10)</f>
        <v>0</v>
      </c>
    </row>
    <row r="14" spans="1:8" s="43" customFormat="1" ht="15" customHeight="1">
      <c r="A14" s="59" t="s">
        <v>40</v>
      </c>
      <c r="B14" s="155" t="s">
        <v>198</v>
      </c>
      <c r="C14" s="202" t="s">
        <v>351</v>
      </c>
      <c r="D14" s="43">
        <f>4ΑΠΟΤ!C14</f>
        <v>0</v>
      </c>
      <c r="E14" s="43">
        <f>4ΑΠΟΤ!D14</f>
        <v>0</v>
      </c>
      <c r="F14" s="43">
        <f>4ΑΠΟΤ!F14</f>
        <v>0</v>
      </c>
      <c r="G14" s="43">
        <f>4ΑΠΟΤ!G14</f>
        <v>0</v>
      </c>
      <c r="H14" s="43">
        <f>4ΑΠΟΤ!H14</f>
        <v>0</v>
      </c>
    </row>
    <row r="15" spans="1:8" s="43" customFormat="1" ht="15" customHeight="1">
      <c r="A15" s="59" t="s">
        <v>52</v>
      </c>
      <c r="B15" s="155" t="s">
        <v>197</v>
      </c>
      <c r="C15" s="200" t="s">
        <v>212</v>
      </c>
      <c r="D15" s="140">
        <f>-(5ΙΣΟΛ!D35-5ΙΣΟΛ!C35)</f>
        <v>0</v>
      </c>
      <c r="E15" s="140">
        <f>-(5ΙΣΟΛ!E35-5ΙΣΟΛ!D35)</f>
        <v>0</v>
      </c>
      <c r="F15" s="140">
        <f>-(5ΙΣΟΛ!G35-5ΙΣΟΛ!E35)</f>
        <v>0</v>
      </c>
      <c r="G15" s="140">
        <f>-(5ΙΣΟΛ!H35-5ΙΣΟΛ!G35)</f>
        <v>0</v>
      </c>
      <c r="H15" s="140">
        <f>-(5ΙΣΟΛ!I35-5ΙΣΟΛ!H35)</f>
        <v>0</v>
      </c>
    </row>
    <row r="16" spans="1:8" s="43" customFormat="1" ht="15" customHeight="1">
      <c r="A16" s="59" t="s">
        <v>53</v>
      </c>
      <c r="B16" s="155" t="s">
        <v>198</v>
      </c>
      <c r="C16" s="200" t="s">
        <v>213</v>
      </c>
      <c r="D16" s="43">
        <f>5ΙΣΟΛ!D97-5ΙΣΟΛ!C97+5ΙΣΟΛ!D94-5ΙΣΟΛ!C94</f>
        <v>0</v>
      </c>
      <c r="E16" s="43">
        <f>5ΙΣΟΛ!E97-5ΙΣΟΛ!D97+5ΙΣΟΛ!E94-5ΙΣΟΛ!D94</f>
        <v>0</v>
      </c>
      <c r="F16" s="43">
        <f>5ΙΣΟΛ!G97-5ΙΣΟΛ!E97+5ΙΣΟΛ!G94-5ΙΣΟΛ!E94</f>
        <v>0</v>
      </c>
      <c r="G16" s="43">
        <f>5ΙΣΟΛ!H97-5ΙΣΟΛ!G97+5ΙΣΟΛ!H94-5ΙΣΟΛ!G94</f>
        <v>0</v>
      </c>
      <c r="H16" s="43">
        <f>5ΙΣΟΛ!I97-5ΙΣΟΛ!H97+5ΙΣΟΛ!I94-5ΙΣΟΛ!H94</f>
        <v>0</v>
      </c>
    </row>
    <row r="17" spans="1:8" s="43" customFormat="1" ht="15" customHeight="1">
      <c r="A17" s="59" t="s">
        <v>54</v>
      </c>
      <c r="B17" s="155" t="s">
        <v>197</v>
      </c>
      <c r="C17" s="202" t="s">
        <v>91</v>
      </c>
      <c r="D17" s="140">
        <f>-4ΑΠΟΤ!C18</f>
        <v>0</v>
      </c>
      <c r="E17" s="140">
        <f>-4ΑΠΟΤ!D18</f>
        <v>0</v>
      </c>
      <c r="F17" s="140">
        <f>-4ΑΠΟΤ!F18</f>
        <v>0</v>
      </c>
      <c r="G17" s="140">
        <f>-4ΑΠΟΤ!G18</f>
        <v>0</v>
      </c>
      <c r="H17" s="140">
        <f>-4ΑΠΟΤ!H18</f>
        <v>0</v>
      </c>
    </row>
    <row r="18" spans="1:8" s="43" customFormat="1" ht="15" customHeight="1">
      <c r="A18" s="59" t="s">
        <v>55</v>
      </c>
      <c r="B18" s="155" t="s">
        <v>198</v>
      </c>
      <c r="C18" s="200" t="s">
        <v>214</v>
      </c>
      <c r="D18" s="43">
        <f>5ΙΣΟΛ!D93-5ΙΣΟΛ!C93</f>
        <v>0</v>
      </c>
      <c r="E18" s="43">
        <f>5ΙΣΟΛ!E93-5ΙΣΟΛ!D93</f>
        <v>0</v>
      </c>
      <c r="F18" s="43">
        <f>5ΙΣΟΛ!G93-5ΙΣΟΛ!E93</f>
        <v>0</v>
      </c>
      <c r="G18" s="43">
        <f>5ΙΣΟΛ!H93-5ΙΣΟΛ!G93</f>
        <v>0</v>
      </c>
      <c r="H18" s="43">
        <f>5ΙΣΟΛ!I93-5ΙΣΟΛ!H93</f>
        <v>0</v>
      </c>
    </row>
    <row r="19" spans="1:8" s="109" customFormat="1" ht="18" customHeight="1">
      <c r="A19" s="158" t="s">
        <v>194</v>
      </c>
      <c r="B19" s="157" t="s">
        <v>286</v>
      </c>
      <c r="C19" s="204" t="s">
        <v>390</v>
      </c>
      <c r="D19" s="159">
        <f>D12+D13+D14+D15+D16+D17+D18</f>
        <v>0</v>
      </c>
      <c r="E19" s="159">
        <f>E12+E13+E14+E15+E16+E17+E18</f>
        <v>0</v>
      </c>
      <c r="F19" s="159">
        <f>F12+F13+F14+F15+F16+F17+F18</f>
        <v>0</v>
      </c>
      <c r="G19" s="159">
        <f>G12+G13+G14+G15+G16+G17+G18</f>
        <v>0</v>
      </c>
      <c r="H19" s="159">
        <f>H12+H13+H14+H15+H16+H17+H18</f>
        <v>0</v>
      </c>
    </row>
    <row r="20" spans="1:8" s="109" customFormat="1" ht="15" customHeight="1">
      <c r="A20" s="158"/>
      <c r="B20" s="157"/>
      <c r="C20" s="204"/>
      <c r="D20" s="159"/>
      <c r="E20" s="159"/>
      <c r="F20" s="159"/>
      <c r="G20" s="159"/>
      <c r="H20" s="159"/>
    </row>
    <row r="21" spans="1:8" s="43" customFormat="1" ht="15" customHeight="1">
      <c r="A21" s="59" t="s">
        <v>56</v>
      </c>
      <c r="B21" s="155" t="s">
        <v>197</v>
      </c>
      <c r="C21" s="200" t="s">
        <v>215</v>
      </c>
      <c r="D21" s="140">
        <f>-(5ΙΣΟΛ!D16+5ΙΣΟΛ!D15-5ΙΣΟΛ!C16-5ΙΣΟΛ!C15+5ΙΣΟΛ!D8+5ΙΣΟΛ!D7-5ΙΣΟΛ!C8-5ΙΣΟΛ!C7)</f>
        <v>0</v>
      </c>
      <c r="E21" s="140">
        <f>-(5ΙΣΟΛ!E16+5ΙΣΟΛ!E15-5ΙΣΟΛ!D16-5ΙΣΟΛ!D15+5ΙΣΟΛ!E8+5ΙΣΟΛ!E7-5ΙΣΟΛ!D8-5ΙΣΟΛ!D7)</f>
        <v>0</v>
      </c>
      <c r="F21" s="140">
        <f>-(5ΙΣΟΛ!G16+5ΙΣΟΛ!G15-5ΙΣΟΛ!E16-5ΙΣΟΛ!E15+5ΙΣΟΛ!G8+5ΙΣΟΛ!G7-5ΙΣΟΛ!E8-5ΙΣΟΛ!E7)</f>
        <v>0</v>
      </c>
      <c r="G21" s="140">
        <f>-(5ΙΣΟΛ!H16+5ΙΣΟΛ!H15-5ΙΣΟΛ!G16-5ΙΣΟΛ!G15+5ΙΣΟΛ!H8+5ΙΣΟΛ!H7-5ΙΣΟΛ!G8-5ΙΣΟΛ!G7)</f>
        <v>0</v>
      </c>
      <c r="H21" s="140">
        <f>-(5ΙΣΟΛ!I16+5ΙΣΟΛ!I15-5ΙΣΟΛ!H16-5ΙΣΟΛ!H15+5ΙΣΟΛ!I8+5ΙΣΟΛ!I7-5ΙΣΟΛ!H8-5ΙΣΟΛ!H7)</f>
        <v>0</v>
      </c>
    </row>
    <row r="22" spans="1:8" s="43" customFormat="1" ht="15" customHeight="1">
      <c r="A22" s="59" t="s">
        <v>57</v>
      </c>
      <c r="B22" s="155" t="s">
        <v>197</v>
      </c>
      <c r="C22" s="202" t="s">
        <v>355</v>
      </c>
      <c r="D22" s="140">
        <f>-4ΑΠΟΤ!C16</f>
        <v>0</v>
      </c>
      <c r="E22" s="140">
        <f>-4ΑΠΟΤ!D16</f>
        <v>0</v>
      </c>
      <c r="F22" s="140">
        <f>-4ΑΠΟΤ!F16</f>
        <v>0</v>
      </c>
      <c r="G22" s="140">
        <f>-4ΑΠΟΤ!G16</f>
        <v>0</v>
      </c>
      <c r="H22" s="140">
        <f>-4ΑΠΟΤ!H16</f>
        <v>0</v>
      </c>
    </row>
    <row r="23" spans="1:8" s="43" customFormat="1" ht="15" customHeight="1">
      <c r="A23" s="59" t="s">
        <v>58</v>
      </c>
      <c r="B23" s="155" t="s">
        <v>198</v>
      </c>
      <c r="C23" s="200" t="s">
        <v>357</v>
      </c>
      <c r="D23" s="140">
        <f>5ΙΣΟΛ!D15-5ΙΣΟΛ!C15+5ΙΣΟΛ!D7-5ΙΣΟΛ!C7</f>
        <v>0</v>
      </c>
      <c r="E23" s="140">
        <f>5ΙΣΟΛ!E15-5ΙΣΟΛ!D15+5ΙΣΟΛ!E7-5ΙΣΟΛ!D7</f>
        <v>0</v>
      </c>
      <c r="F23" s="140">
        <f>5ΙΣΟΛ!G15-5ΙΣΟΛ!E15+5ΙΣΟΛ!G7-5ΙΣΟΛ!E7</f>
        <v>0</v>
      </c>
      <c r="G23" s="140">
        <f>5ΙΣΟΛ!H15-5ΙΣΟΛ!G15+5ΙΣΟΛ!H7-5ΙΣΟΛ!G7</f>
        <v>0</v>
      </c>
      <c r="H23" s="140">
        <f>5ΙΣΟΛ!I15-5ΙΣΟΛ!H15+5ΙΣΟΛ!I7-5ΙΣΟΛ!H7</f>
        <v>0</v>
      </c>
    </row>
    <row r="24" spans="1:8" s="43" customFormat="1" ht="15" customHeight="1">
      <c r="A24" s="59" t="s">
        <v>59</v>
      </c>
      <c r="B24" s="155" t="s">
        <v>197</v>
      </c>
      <c r="C24" s="200" t="s">
        <v>358</v>
      </c>
      <c r="D24" s="140">
        <f>-(5ΙΣΟΛ!D17-5ΙΣΟΛ!C17)</f>
        <v>0</v>
      </c>
      <c r="E24" s="140">
        <f>-(5ΙΣΟΛ!E17-5ΙΣΟΛ!D17)</f>
        <v>0</v>
      </c>
      <c r="F24" s="140">
        <f>-(5ΙΣΟΛ!G17-5ΙΣΟΛ!E17)</f>
        <v>0</v>
      </c>
      <c r="G24" s="140">
        <f>-(5ΙΣΟΛ!H17-5ΙΣΟΛ!G17)</f>
        <v>0</v>
      </c>
      <c r="H24" s="140">
        <f>-(5ΙΣΟΛ!I17-5ΙΣΟΛ!H17)</f>
        <v>0</v>
      </c>
    </row>
    <row r="25" spans="1:8" s="43" customFormat="1" ht="15" customHeight="1">
      <c r="A25" s="59" t="s">
        <v>60</v>
      </c>
      <c r="B25" s="155" t="s">
        <v>197</v>
      </c>
      <c r="C25" s="200" t="s">
        <v>356</v>
      </c>
      <c r="D25" s="140">
        <f>-(5ΙΣΟΛ!D38-5ΙΣΟΛ!C38)</f>
        <v>0</v>
      </c>
      <c r="E25" s="140">
        <f>-(5ΙΣΟΛ!E38-5ΙΣΟΛ!D38)</f>
        <v>0</v>
      </c>
      <c r="F25" s="140">
        <f>-(5ΙΣΟΛ!G38-5ΙΣΟΛ!E38)</f>
        <v>0</v>
      </c>
      <c r="G25" s="140">
        <f>-(5ΙΣΟΛ!H38-5ΙΣΟΛ!G38)</f>
        <v>0</v>
      </c>
      <c r="H25" s="140">
        <f>-(5ΙΣΟΛ!I38-5ΙΣΟΛ!H38)</f>
        <v>0</v>
      </c>
    </row>
    <row r="26" spans="1:8" s="109" customFormat="1" ht="18" customHeight="1">
      <c r="A26" s="158" t="s">
        <v>195</v>
      </c>
      <c r="B26" s="157" t="s">
        <v>389</v>
      </c>
      <c r="C26" s="204" t="s">
        <v>216</v>
      </c>
      <c r="D26" s="159">
        <f>SUM(D21:D25)</f>
        <v>0</v>
      </c>
      <c r="E26" s="159">
        <f>SUM(E21:E25)</f>
        <v>0</v>
      </c>
      <c r="F26" s="159">
        <f>SUM(F21:F25)</f>
        <v>0</v>
      </c>
      <c r="G26" s="159">
        <f>SUM(G21:G25)</f>
        <v>0</v>
      </c>
      <c r="H26" s="159">
        <f>SUM(H21:H25)</f>
        <v>0</v>
      </c>
    </row>
    <row r="27" spans="1:8" s="109" customFormat="1" ht="15" customHeight="1">
      <c r="A27" s="158"/>
      <c r="B27" s="157"/>
      <c r="C27" s="204"/>
      <c r="D27" s="159"/>
      <c r="E27" s="159"/>
      <c r="F27" s="159"/>
      <c r="G27" s="159"/>
      <c r="H27" s="159"/>
    </row>
    <row r="28" spans="1:8" s="43" customFormat="1" ht="16.5" customHeight="1">
      <c r="A28" s="48" t="s">
        <v>207</v>
      </c>
      <c r="B28" s="41" t="s">
        <v>352</v>
      </c>
      <c r="C28" s="203" t="s">
        <v>217</v>
      </c>
      <c r="D28" s="141">
        <f>D19+D26</f>
        <v>0</v>
      </c>
      <c r="E28" s="141">
        <f>E19+E26</f>
        <v>0</v>
      </c>
      <c r="F28" s="141">
        <f>F19+F26</f>
        <v>0</v>
      </c>
      <c r="G28" s="141">
        <f>G19+G26</f>
        <v>0</v>
      </c>
      <c r="H28" s="141">
        <f>H19+H26</f>
        <v>0</v>
      </c>
    </row>
    <row r="29" spans="1:8" s="43" customFormat="1" ht="15" customHeight="1">
      <c r="A29" s="48"/>
      <c r="B29" s="41"/>
      <c r="C29" s="203"/>
      <c r="D29" s="141"/>
      <c r="E29" s="141"/>
      <c r="F29" s="141"/>
      <c r="G29" s="141"/>
      <c r="H29" s="141"/>
    </row>
    <row r="30" spans="1:8" s="43" customFormat="1" ht="15" customHeight="1">
      <c r="A30" s="59" t="s">
        <v>61</v>
      </c>
      <c r="B30" s="155" t="s">
        <v>198</v>
      </c>
      <c r="C30" s="200" t="s">
        <v>218</v>
      </c>
      <c r="D30" s="140">
        <f>5ΙΣΟΛ!D76-5ΙΣΟΛ!C76</f>
        <v>0</v>
      </c>
      <c r="E30" s="140">
        <f>5ΙΣΟΛ!E76-5ΙΣΟΛ!D76</f>
        <v>0</v>
      </c>
      <c r="F30" s="140">
        <f>5ΙΣΟΛ!G76-5ΙΣΟΛ!E76</f>
        <v>0</v>
      </c>
      <c r="G30" s="140">
        <f>5ΙΣΟΛ!H76-5ΙΣΟΛ!G76</f>
        <v>0</v>
      </c>
      <c r="H30" s="140">
        <f>5ΙΣΟΛ!I76-5ΙΣΟΛ!H76</f>
        <v>0</v>
      </c>
    </row>
    <row r="31" spans="1:8" s="43" customFormat="1" ht="15" customHeight="1">
      <c r="A31" s="59" t="s">
        <v>62</v>
      </c>
      <c r="B31" s="155" t="s">
        <v>197</v>
      </c>
      <c r="C31" s="202" t="s">
        <v>361</v>
      </c>
      <c r="D31" s="140">
        <f>-4ΑΠΟΤ!C23</f>
        <v>0</v>
      </c>
      <c r="E31" s="140">
        <f>-4ΑΠΟΤ!D23</f>
        <v>0</v>
      </c>
      <c r="F31" s="140">
        <f>-4ΑΠΟΤ!F23</f>
        <v>0</v>
      </c>
      <c r="G31" s="140">
        <f>-4ΑΠΟΤ!G23</f>
        <v>0</v>
      </c>
      <c r="H31" s="140">
        <f>-4ΑΠΟΤ!H23</f>
        <v>0</v>
      </c>
    </row>
    <row r="32" spans="1:8" s="43" customFormat="1" ht="15" customHeight="1">
      <c r="A32" s="59" t="s">
        <v>63</v>
      </c>
      <c r="B32" s="155" t="s">
        <v>197</v>
      </c>
      <c r="C32" s="202" t="s">
        <v>313</v>
      </c>
      <c r="D32" s="140">
        <f>-4ΑΠΟΤ!C24</f>
        <v>0</v>
      </c>
      <c r="E32" s="140">
        <f>-4ΑΠΟΤ!D24</f>
        <v>0</v>
      </c>
      <c r="F32" s="140">
        <f>-4ΑΠΟΤ!F24</f>
        <v>0</v>
      </c>
      <c r="G32" s="140">
        <f>-4ΑΠΟΤ!G24</f>
        <v>0</v>
      </c>
      <c r="H32" s="140">
        <f>-4ΑΠΟΤ!H24</f>
        <v>0</v>
      </c>
    </row>
    <row r="33" spans="1:8" s="43" customFormat="1" ht="15" customHeight="1">
      <c r="A33" s="59" t="s">
        <v>64</v>
      </c>
      <c r="B33" s="155" t="s">
        <v>198</v>
      </c>
      <c r="C33" s="200" t="s">
        <v>219</v>
      </c>
      <c r="D33" s="140">
        <f>5ΙΣΟΛ!D91-5ΙΣΟΛ!C91+5ΙΣΟΛ!D92-5ΙΣΟΛ!C92+5ΙΣΟΛ!D80-5ΙΣΟΛ!C80</f>
        <v>0</v>
      </c>
      <c r="E33" s="140">
        <f>5ΙΣΟΛ!E91-5ΙΣΟΛ!D91+5ΙΣΟΛ!E92-5ΙΣΟΛ!D92+5ΙΣΟΛ!E80-5ΙΣΟΛ!D80</f>
        <v>0</v>
      </c>
      <c r="F33" s="140">
        <f>5ΙΣΟΛ!G91-5ΙΣΟΛ!E91+5ΙΣΟΛ!G92-5ΙΣΟΛ!E92+5ΙΣΟΛ!G80-5ΙΣΟΛ!E80</f>
        <v>0</v>
      </c>
      <c r="G33" s="140">
        <f>5ΙΣΟΛ!H91-5ΙΣΟΛ!G91+5ΙΣΟΛ!H92-5ΙΣΟΛ!G92+5ΙΣΟΛ!H80-5ΙΣΟΛ!G80</f>
        <v>0</v>
      </c>
      <c r="H33" s="140">
        <f>5ΙΣΟΛ!I91-5ΙΣΟΛ!H91+5ΙΣΟΛ!I92-5ΙΣΟΛ!H92+5ΙΣΟΛ!I80-5ΙΣΟΛ!H80</f>
        <v>0</v>
      </c>
    </row>
    <row r="34" spans="1:8" s="43" customFormat="1" ht="15" customHeight="1">
      <c r="A34" s="59" t="s">
        <v>65</v>
      </c>
      <c r="B34" s="155" t="s">
        <v>197</v>
      </c>
      <c r="C34" s="202" t="s">
        <v>257</v>
      </c>
      <c r="D34" s="140">
        <f>-4ΑΠΟΤ!C12</f>
        <v>0</v>
      </c>
      <c r="E34" s="140">
        <f>-4ΑΠΟΤ!D12</f>
        <v>0</v>
      </c>
      <c r="F34" s="140">
        <f>-4ΑΠΟΤ!F12</f>
        <v>0</v>
      </c>
      <c r="G34" s="140">
        <f>-4ΑΠΟΤ!G12</f>
        <v>0</v>
      </c>
      <c r="H34" s="140">
        <f>-4ΑΠΟΤ!H12</f>
        <v>0</v>
      </c>
    </row>
    <row r="35" spans="1:8" s="43" customFormat="1" ht="15" customHeight="1">
      <c r="A35" s="59" t="s">
        <v>122</v>
      </c>
      <c r="B35" s="155" t="s">
        <v>197</v>
      </c>
      <c r="C35" s="202" t="s">
        <v>93</v>
      </c>
      <c r="D35" s="140">
        <f>-4ΑΠΟΤ!C21</f>
        <v>0</v>
      </c>
      <c r="E35" s="140">
        <f>-4ΑΠΟΤ!D21</f>
        <v>0</v>
      </c>
      <c r="F35" s="140">
        <f>-4ΑΠΟΤ!F21</f>
        <v>0</v>
      </c>
      <c r="G35" s="140">
        <f>-4ΑΠΟΤ!G21</f>
        <v>0</v>
      </c>
      <c r="H35" s="140">
        <f>-4ΑΠΟΤ!H21</f>
        <v>0</v>
      </c>
    </row>
    <row r="36" spans="1:8" s="43" customFormat="1" ht="15" customHeight="1">
      <c r="A36" s="59" t="s">
        <v>130</v>
      </c>
      <c r="B36" s="155" t="s">
        <v>198</v>
      </c>
      <c r="C36" s="200" t="s">
        <v>353</v>
      </c>
      <c r="D36" s="140">
        <f>5ΙΣΟΛ!D96-5ΙΣΟΛ!C96</f>
        <v>0</v>
      </c>
      <c r="E36" s="140">
        <f>5ΙΣΟΛ!E96-5ΙΣΟΛ!D96</f>
        <v>0</v>
      </c>
      <c r="F36" s="140">
        <f>5ΙΣΟΛ!G96-5ΙΣΟΛ!E96</f>
        <v>0</v>
      </c>
      <c r="G36" s="140">
        <f>5ΙΣΟΛ!H96-5ΙΣΟΛ!G96</f>
        <v>0</v>
      </c>
      <c r="H36" s="140">
        <f>5ΙΣΟΛ!I96-5ΙΣΟΛ!H96</f>
        <v>0</v>
      </c>
    </row>
    <row r="37" spans="1:8" s="43" customFormat="1" ht="15" customHeight="1">
      <c r="A37" s="59" t="s">
        <v>131</v>
      </c>
      <c r="B37" s="155" t="s">
        <v>197</v>
      </c>
      <c r="C37" s="202" t="s">
        <v>315</v>
      </c>
      <c r="D37" s="140">
        <f>-4ΑΠΟΤ!C22</f>
        <v>0</v>
      </c>
      <c r="E37" s="140">
        <f>-4ΑΠΟΤ!D22</f>
        <v>0</v>
      </c>
      <c r="F37" s="140">
        <f>-4ΑΠΟΤ!F22</f>
        <v>0</v>
      </c>
      <c r="G37" s="140">
        <f>-4ΑΠΟΤ!G22</f>
        <v>0</v>
      </c>
      <c r="H37" s="140">
        <f>-4ΑΠΟΤ!H22</f>
        <v>0</v>
      </c>
    </row>
    <row r="38" spans="1:8" s="43" customFormat="1" ht="15" customHeight="1">
      <c r="A38" s="59" t="s">
        <v>132</v>
      </c>
      <c r="B38" s="155" t="s">
        <v>198</v>
      </c>
      <c r="C38" s="200" t="s">
        <v>354</v>
      </c>
      <c r="D38" s="140">
        <f>5ΙΣΟΛ!D78-5ΙΣΟΛ!C78</f>
        <v>0</v>
      </c>
      <c r="E38" s="140">
        <f>5ΙΣΟΛ!E78-5ΙΣΟΛ!D78</f>
        <v>0</v>
      </c>
      <c r="F38" s="140">
        <f>5ΙΣΟΛ!G78-5ΙΣΟΛ!E78</f>
        <v>0</v>
      </c>
      <c r="G38" s="140">
        <f>5ΙΣΟΛ!H78-5ΙΣΟΛ!G78</f>
        <v>0</v>
      </c>
      <c r="H38" s="140">
        <f>5ΙΣΟΛ!I78-5ΙΣΟΛ!H78</f>
        <v>0</v>
      </c>
    </row>
    <row r="39" spans="1:8" s="109" customFormat="1" ht="15" customHeight="1">
      <c r="A39" s="158" t="s">
        <v>149</v>
      </c>
      <c r="B39" s="157" t="s">
        <v>362</v>
      </c>
      <c r="C39" s="204" t="s">
        <v>220</v>
      </c>
      <c r="D39" s="159">
        <f>SUM(D30:D38)</f>
        <v>0</v>
      </c>
      <c r="E39" s="159">
        <f>SUM(E30:E38)</f>
        <v>0</v>
      </c>
      <c r="F39" s="159">
        <f>SUM(F30:F38)</f>
        <v>0</v>
      </c>
      <c r="G39" s="159">
        <f>SUM(G30:G38)</f>
        <v>0</v>
      </c>
      <c r="H39" s="159">
        <f>SUM(H30:H38)</f>
        <v>0</v>
      </c>
    </row>
    <row r="40" spans="1:8" s="43" customFormat="1" ht="15" customHeight="1">
      <c r="A40" s="59"/>
      <c r="B40" s="41" t="s">
        <v>287</v>
      </c>
      <c r="C40" s="203" t="s">
        <v>221</v>
      </c>
      <c r="D40" s="141">
        <f>D28+D39</f>
        <v>0</v>
      </c>
      <c r="E40" s="141">
        <f>E28+E39</f>
        <v>0</v>
      </c>
      <c r="F40" s="141">
        <f>F28+F39</f>
        <v>0</v>
      </c>
      <c r="G40" s="141">
        <f>G28+G39</f>
        <v>0</v>
      </c>
      <c r="H40" s="141">
        <f>H28+H39</f>
        <v>0</v>
      </c>
    </row>
    <row r="41" spans="1:8" s="43" customFormat="1" ht="15" customHeight="1">
      <c r="A41" s="59"/>
      <c r="B41" s="41"/>
      <c r="C41" s="203"/>
      <c r="D41" s="141"/>
      <c r="E41" s="141"/>
      <c r="F41" s="141"/>
      <c r="G41" s="141"/>
      <c r="H41" s="141"/>
    </row>
    <row r="42" spans="1:8" s="43" customFormat="1" ht="15" customHeight="1">
      <c r="A42" s="59"/>
      <c r="C42" s="202" t="s">
        <v>372</v>
      </c>
      <c r="D42" s="140">
        <f>5ΙΣΟΛ!D41-5ΙΣΟΛ!C41</f>
        <v>0</v>
      </c>
      <c r="E42" s="140">
        <f>5ΙΣΟΛ!E41-5ΙΣΟΛ!D41</f>
        <v>0</v>
      </c>
      <c r="F42" s="140">
        <f>5ΙΣΟΛ!G41-5ΙΣΟΛ!E41</f>
        <v>0</v>
      </c>
      <c r="G42" s="140">
        <f>5ΙΣΟΛ!H41-5ΙΣΟΛ!G41</f>
        <v>0</v>
      </c>
      <c r="H42" s="140">
        <f>5ΙΣΟΛ!I41-5ΙΣΟΛ!H41</f>
        <v>0</v>
      </c>
    </row>
    <row r="43" spans="1:8" s="166" customFormat="1" ht="15" customHeight="1">
      <c r="A43" s="165"/>
      <c r="C43" s="205" t="s">
        <v>373</v>
      </c>
      <c r="D43" s="167">
        <f>D42-D40</f>
        <v>0</v>
      </c>
      <c r="E43" s="167">
        <f>E42-E40</f>
        <v>0</v>
      </c>
      <c r="F43" s="167">
        <f>F42-F40</f>
        <v>0</v>
      </c>
      <c r="G43" s="167">
        <f>G42-G40</f>
        <v>0</v>
      </c>
      <c r="H43" s="167">
        <f>H42-H40</f>
        <v>0</v>
      </c>
    </row>
    <row r="44" spans="1:8" s="43" customFormat="1" ht="15" customHeight="1">
      <c r="A44" s="59"/>
      <c r="C44" s="202"/>
      <c r="D44" s="140"/>
      <c r="E44" s="140"/>
      <c r="F44" s="140"/>
      <c r="G44" s="140"/>
      <c r="H44" s="140"/>
    </row>
    <row r="45" spans="1:8" s="43" customFormat="1" ht="19.5" customHeight="1">
      <c r="A45" s="158" t="s">
        <v>194</v>
      </c>
      <c r="C45" s="204" t="s">
        <v>397</v>
      </c>
      <c r="D45" s="140"/>
      <c r="E45" s="140"/>
      <c r="F45" s="141">
        <f>F19</f>
        <v>0</v>
      </c>
      <c r="G45" s="141">
        <f>G19</f>
        <v>0</v>
      </c>
      <c r="H45" s="141">
        <f>H19</f>
        <v>0</v>
      </c>
    </row>
    <row r="46" spans="1:8" s="43" customFormat="1" ht="19.5" customHeight="1">
      <c r="A46" s="59" t="s">
        <v>133</v>
      </c>
      <c r="B46" s="155" t="s">
        <v>197</v>
      </c>
      <c r="C46" s="202" t="s">
        <v>394</v>
      </c>
      <c r="F46" s="43">
        <f>5ΙΣΟΛ!E92+4ΑΠΟΤ!F12</f>
        <v>0</v>
      </c>
      <c r="G46" s="43">
        <f>5ΙΣΟΛ!G92+4ΑΠΟΤ!G12</f>
        <v>0</v>
      </c>
      <c r="H46" s="43">
        <f>5ΙΣΟΛ!H92+4ΑΠΟΤ!H12</f>
        <v>0</v>
      </c>
    </row>
    <row r="47" spans="1:8" s="43" customFormat="1" ht="19.5" customHeight="1">
      <c r="A47" s="59"/>
      <c r="B47" s="41" t="s">
        <v>395</v>
      </c>
      <c r="C47" s="203" t="s">
        <v>391</v>
      </c>
      <c r="F47" s="140">
        <f>F45-F46</f>
        <v>0</v>
      </c>
      <c r="G47" s="140">
        <f>G45-G46</f>
        <v>0</v>
      </c>
      <c r="H47" s="140">
        <f>H45-H46</f>
        <v>0</v>
      </c>
    </row>
    <row r="48" spans="1:8" s="43" customFormat="1" ht="19.5" customHeight="1">
      <c r="A48" s="59"/>
      <c r="C48" s="203" t="s">
        <v>396</v>
      </c>
      <c r="G48" s="140">
        <f>F47+G47</f>
        <v>0</v>
      </c>
      <c r="H48" s="140">
        <f>G48+H47</f>
        <v>0</v>
      </c>
    </row>
    <row r="49" spans="1:4" s="1" customFormat="1" ht="12.75" customHeight="1">
      <c r="A49" s="468"/>
      <c r="B49" s="468"/>
      <c r="C49" s="468"/>
      <c r="D49" s="468"/>
    </row>
    <row r="50" spans="1:4" s="1" customFormat="1" ht="12.75">
      <c r="A50" s="468"/>
      <c r="B50" s="468"/>
      <c r="C50" s="468"/>
      <c r="D50" s="468"/>
    </row>
    <row r="51" spans="1:4" s="1" customFormat="1" ht="12.75">
      <c r="A51" s="468"/>
      <c r="B51" s="468"/>
      <c r="C51" s="468"/>
      <c r="D51" s="468"/>
    </row>
    <row r="52" s="1" customFormat="1" ht="12.75"/>
    <row r="53" s="1" customFormat="1" ht="12.75"/>
    <row r="54" s="1" customFormat="1" ht="12.75"/>
    <row r="55" s="1" customFormat="1" ht="12.75"/>
    <row r="56" s="1" customFormat="1" ht="12.75"/>
    <row r="57" spans="1:13" s="1" customFormat="1" ht="49.5" customHeight="1">
      <c r="A57" s="396" t="s">
        <v>438</v>
      </c>
      <c r="B57" s="397"/>
      <c r="C57" s="397"/>
      <c r="D57" s="397"/>
      <c r="E57" s="397"/>
      <c r="F57" s="397"/>
      <c r="G57" s="397"/>
      <c r="H57" s="397"/>
      <c r="I57" s="397"/>
      <c r="J57" s="369"/>
      <c r="K57" s="369"/>
      <c r="L57" s="369"/>
      <c r="M57" s="369"/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</sheetData>
  <sheetProtection/>
  <mergeCells count="4">
    <mergeCell ref="A49:D51"/>
    <mergeCell ref="A2:H2"/>
    <mergeCell ref="A1:H1"/>
    <mergeCell ref="A57:I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28125" style="47" customWidth="1"/>
    <col min="2" max="2" width="26.7109375" style="0" customWidth="1"/>
    <col min="3" max="5" width="10.7109375" style="0" customWidth="1"/>
    <col min="6" max="6" width="5.421875" style="0" customWidth="1"/>
    <col min="7" max="7" width="8.7109375" style="0" customWidth="1"/>
    <col min="8" max="8" width="10.7109375" style="0" customWidth="1"/>
    <col min="9" max="9" width="8.7109375" style="0" customWidth="1"/>
    <col min="10" max="12" width="10.7109375" style="0" customWidth="1"/>
  </cols>
  <sheetData>
    <row r="1" spans="1:12" s="96" customFormat="1" ht="29.25" customHeight="1" thickBot="1">
      <c r="A1" s="420" t="s">
        <v>459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10"/>
    </row>
    <row r="2" spans="1:12" s="206" customFormat="1" ht="23.25" customHeight="1" thickBot="1">
      <c r="A2" s="462" t="s">
        <v>360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5"/>
    </row>
    <row r="3" spans="1:16" s="49" customFormat="1" ht="29.25" customHeight="1">
      <c r="A3" s="476" t="s">
        <v>224</v>
      </c>
      <c r="B3" s="477"/>
      <c r="C3" s="50">
        <v>2006</v>
      </c>
      <c r="D3" s="50">
        <v>2007</v>
      </c>
      <c r="E3" s="50">
        <v>2008</v>
      </c>
      <c r="F3" s="51" t="s">
        <v>225</v>
      </c>
      <c r="G3" s="51" t="s">
        <v>364</v>
      </c>
      <c r="H3" s="51" t="s">
        <v>363</v>
      </c>
      <c r="I3" s="51" t="s">
        <v>226</v>
      </c>
      <c r="J3" s="51">
        <v>2009</v>
      </c>
      <c r="K3" s="51">
        <v>2010</v>
      </c>
      <c r="L3" s="52">
        <v>2011</v>
      </c>
      <c r="M3" s="48"/>
      <c r="N3" s="48"/>
      <c r="O3" s="48"/>
      <c r="P3" s="48"/>
    </row>
    <row r="4" spans="1:16" s="160" customFormat="1" ht="15" customHeight="1">
      <c r="A4" s="100" t="s">
        <v>194</v>
      </c>
      <c r="B4" s="223" t="s">
        <v>227</v>
      </c>
      <c r="C4" s="471"/>
      <c r="D4" s="472"/>
      <c r="E4" s="472"/>
      <c r="F4" s="472"/>
      <c r="G4" s="472"/>
      <c r="H4" s="472"/>
      <c r="I4" s="472"/>
      <c r="J4" s="472"/>
      <c r="K4" s="472"/>
      <c r="L4" s="473"/>
      <c r="M4" s="43"/>
      <c r="N4" s="43"/>
      <c r="O4" s="43"/>
      <c r="P4" s="43"/>
    </row>
    <row r="5" spans="1:16" s="160" customFormat="1" ht="12.75">
      <c r="A5" s="273" t="s">
        <v>0</v>
      </c>
      <c r="B5" s="127" t="s">
        <v>293</v>
      </c>
      <c r="C5" s="127">
        <v>100</v>
      </c>
      <c r="D5" s="130" t="e">
        <f>100*4ΑΠΟΤ!C6/4ΑΠΟΤ!B6</f>
        <v>#DIV/0!</v>
      </c>
      <c r="E5" s="130" t="e">
        <f>100*4ΑΠΟΤ!D6/4ΑΠΟΤ!B6</f>
        <v>#DIV/0!</v>
      </c>
      <c r="F5" s="152"/>
      <c r="G5" s="152"/>
      <c r="H5" s="152"/>
      <c r="I5" s="152"/>
      <c r="J5" s="130" t="e">
        <f>100*4ΑΠΟΤ!F6/4ΑΠΟΤ!B6</f>
        <v>#DIV/0!</v>
      </c>
      <c r="K5" s="130" t="e">
        <f>100*4ΑΠΟΤ!G6/4ΑΠΟΤ!B6</f>
        <v>#DIV/0!</v>
      </c>
      <c r="L5" s="131" t="e">
        <f>100*4ΑΠΟΤ!H6/4ΑΠΟΤ!B6</f>
        <v>#DIV/0!</v>
      </c>
      <c r="M5" s="43"/>
      <c r="N5" s="43"/>
      <c r="O5" s="43"/>
      <c r="P5" s="43"/>
    </row>
    <row r="6" spans="1:16" s="160" customFormat="1" ht="12.75">
      <c r="A6" s="273" t="s">
        <v>1</v>
      </c>
      <c r="B6" s="127" t="s">
        <v>228</v>
      </c>
      <c r="C6" s="127">
        <v>100</v>
      </c>
      <c r="D6" s="130" t="e">
        <f>100*4ΑΠΟΤ!C17/4ΑΠΟΤ!B17</f>
        <v>#DIV/0!</v>
      </c>
      <c r="E6" s="130" t="e">
        <f>100*4ΑΠΟΤ!D17/4ΑΠΟΤ!B17</f>
        <v>#DIV/0!</v>
      </c>
      <c r="F6" s="152"/>
      <c r="G6" s="152"/>
      <c r="H6" s="152"/>
      <c r="I6" s="152"/>
      <c r="J6" s="130" t="e">
        <f>100*4ΑΠΟΤ!F17/4ΑΠΟΤ!B17</f>
        <v>#DIV/0!</v>
      </c>
      <c r="K6" s="130" t="e">
        <f>100*4ΑΠΟΤ!G17/4ΑΠΟΤ!B17</f>
        <v>#DIV/0!</v>
      </c>
      <c r="L6" s="131" t="e">
        <f>100*4ΑΠΟΤ!H17/4ΑΠΟΤ!B17</f>
        <v>#DIV/0!</v>
      </c>
      <c r="M6" s="43"/>
      <c r="N6" s="43"/>
      <c r="O6" s="43"/>
      <c r="P6" s="43"/>
    </row>
    <row r="7" spans="1:16" s="160" customFormat="1" ht="12.75">
      <c r="A7" s="273" t="s">
        <v>2</v>
      </c>
      <c r="B7" s="127" t="s">
        <v>229</v>
      </c>
      <c r="C7" s="127">
        <v>100</v>
      </c>
      <c r="D7" s="130" t="e">
        <f>100*5ΙΣΟΛ!D44/5ΙΣΟΛ!C44</f>
        <v>#DIV/0!</v>
      </c>
      <c r="E7" s="130" t="e">
        <f>100*5ΙΣΟΛ!E44/5ΙΣΟΛ!C44</f>
        <v>#DIV/0!</v>
      </c>
      <c r="F7" s="152"/>
      <c r="G7" s="152"/>
      <c r="H7" s="152"/>
      <c r="I7" s="152"/>
      <c r="J7" s="130" t="e">
        <f>100*5ΙΣΟΛ!G44/5ΙΣΟΛ!C44</f>
        <v>#DIV/0!</v>
      </c>
      <c r="K7" s="130" t="e">
        <f>100*5ΙΣΟΛ!H44/5ΙΣΟΛ!C44</f>
        <v>#DIV/0!</v>
      </c>
      <c r="L7" s="131" t="e">
        <f>100*5ΙΣΟΛ!I44/5ΙΣΟΛ!C44</f>
        <v>#DIV/0!</v>
      </c>
      <c r="M7" s="43"/>
      <c r="N7" s="43"/>
      <c r="O7" s="43"/>
      <c r="P7" s="43"/>
    </row>
    <row r="8" spans="1:16" s="160" customFormat="1" ht="12.75">
      <c r="A8" s="273" t="s">
        <v>3</v>
      </c>
      <c r="B8" s="127" t="s">
        <v>230</v>
      </c>
      <c r="C8" s="127">
        <v>100</v>
      </c>
      <c r="D8" s="130" t="e">
        <f>100*5ΙΣΟΛ!D76/5ΙΣΟΛ!C76</f>
        <v>#DIV/0!</v>
      </c>
      <c r="E8" s="130" t="e">
        <f>100*5ΙΣΟΛ!E76/5ΙΣΟΛ!C76</f>
        <v>#DIV/0!</v>
      </c>
      <c r="F8" s="152"/>
      <c r="G8" s="152"/>
      <c r="H8" s="152"/>
      <c r="I8" s="152"/>
      <c r="J8" s="130" t="e">
        <f>100*5ΙΣΟΛ!G76/5ΙΣΟΛ!C76</f>
        <v>#DIV/0!</v>
      </c>
      <c r="K8" s="130" t="e">
        <f>100*5ΙΣΟΛ!H76/5ΙΣΟΛ!C76</f>
        <v>#DIV/0!</v>
      </c>
      <c r="L8" s="131" t="e">
        <f>100*5ΙΣΟΛ!I76/5ΙΣΟΛ!C76</f>
        <v>#DIV/0!</v>
      </c>
      <c r="M8" s="43"/>
      <c r="N8" s="43"/>
      <c r="O8" s="43"/>
      <c r="P8" s="43"/>
    </row>
    <row r="9" spans="1:16" s="160" customFormat="1" ht="13.5" customHeight="1">
      <c r="A9" s="273"/>
      <c r="B9" s="127"/>
      <c r="C9" s="114"/>
      <c r="D9" s="274"/>
      <c r="E9" s="274"/>
      <c r="F9" s="116"/>
      <c r="G9" s="116"/>
      <c r="H9" s="116"/>
      <c r="I9" s="116"/>
      <c r="J9" s="274"/>
      <c r="K9" s="274"/>
      <c r="L9" s="275"/>
      <c r="M9" s="43"/>
      <c r="N9" s="43"/>
      <c r="O9" s="43"/>
      <c r="P9" s="43"/>
    </row>
    <row r="10" spans="1:16" s="160" customFormat="1" ht="15" customHeight="1">
      <c r="A10" s="100" t="s">
        <v>195</v>
      </c>
      <c r="B10" s="223" t="s">
        <v>231</v>
      </c>
      <c r="C10" s="471"/>
      <c r="D10" s="472"/>
      <c r="E10" s="472"/>
      <c r="F10" s="472"/>
      <c r="G10" s="472"/>
      <c r="H10" s="472"/>
      <c r="I10" s="472"/>
      <c r="J10" s="472"/>
      <c r="K10" s="472"/>
      <c r="L10" s="473"/>
      <c r="M10" s="43"/>
      <c r="N10" s="43"/>
      <c r="O10" s="43"/>
      <c r="P10" s="43"/>
    </row>
    <row r="11" spans="1:16" s="160" customFormat="1" ht="12.75">
      <c r="A11" s="273" t="s">
        <v>4</v>
      </c>
      <c r="B11" s="127" t="s">
        <v>240</v>
      </c>
      <c r="C11" s="224" t="e">
        <f>4ΑΠΟΤ!B8/4ΑΠΟΤ!B6</f>
        <v>#DIV/0!</v>
      </c>
      <c r="D11" s="224" t="e">
        <f>4ΑΠΟΤ!C8/4ΑΠΟΤ!C6</f>
        <v>#DIV/0!</v>
      </c>
      <c r="E11" s="224" t="e">
        <f>4ΑΠΟΤ!D8/4ΑΠΟΤ!D6</f>
        <v>#DIV/0!</v>
      </c>
      <c r="F11" s="152"/>
      <c r="G11" s="152"/>
      <c r="H11" s="276"/>
      <c r="I11" s="152"/>
      <c r="J11" s="224" t="e">
        <f>4ΑΠΟΤ!F8/4ΑΠΟΤ!F6</f>
        <v>#DIV/0!</v>
      </c>
      <c r="K11" s="224" t="e">
        <f>4ΑΠΟΤ!G8/4ΑΠΟΤ!G6</f>
        <v>#DIV/0!</v>
      </c>
      <c r="L11" s="277" t="e">
        <f>4ΑΠΟΤ!H8/4ΑΠΟΤ!H6</f>
        <v>#DIV/0!</v>
      </c>
      <c r="M11" s="43"/>
      <c r="N11" s="43"/>
      <c r="O11" s="43"/>
      <c r="P11" s="43"/>
    </row>
    <row r="12" spans="1:16" s="160" customFormat="1" ht="12.75">
      <c r="A12" s="273" t="s">
        <v>9</v>
      </c>
      <c r="B12" s="127" t="s">
        <v>241</v>
      </c>
      <c r="C12" s="224" t="e">
        <f>4ΑΠΟΤ!B11/4ΑΠΟΤ!B6</f>
        <v>#DIV/0!</v>
      </c>
      <c r="D12" s="224" t="e">
        <f>4ΑΠΟΤ!C11/4ΑΠΟΤ!C6</f>
        <v>#DIV/0!</v>
      </c>
      <c r="E12" s="224" t="e">
        <f>4ΑΠΟΤ!D11/4ΑΠΟΤ!D6</f>
        <v>#DIV/0!</v>
      </c>
      <c r="F12" s="152"/>
      <c r="G12" s="152"/>
      <c r="H12" s="276"/>
      <c r="I12" s="152"/>
      <c r="J12" s="224" t="e">
        <f>4ΑΠΟΤ!F11/4ΑΠΟΤ!F6</f>
        <v>#DIV/0!</v>
      </c>
      <c r="K12" s="224" t="e">
        <f>4ΑΠΟΤ!G11/4ΑΠΟΤ!G6</f>
        <v>#DIV/0!</v>
      </c>
      <c r="L12" s="277" t="e">
        <f>4ΑΠΟΤ!H11/4ΑΠΟΤ!H6</f>
        <v>#DIV/0!</v>
      </c>
      <c r="M12" s="43"/>
      <c r="N12" s="43"/>
      <c r="O12" s="43"/>
      <c r="P12" s="43"/>
    </row>
    <row r="13" spans="1:16" s="160" customFormat="1" ht="12.75">
      <c r="A13" s="273" t="s">
        <v>16</v>
      </c>
      <c r="B13" s="127" t="s">
        <v>242</v>
      </c>
      <c r="C13" s="224" t="e">
        <f>4ΑΠΟΤ!B17/4ΑΠΟΤ!B6</f>
        <v>#DIV/0!</v>
      </c>
      <c r="D13" s="224" t="e">
        <f>4ΑΠΟΤ!C17/4ΑΠΟΤ!C6</f>
        <v>#DIV/0!</v>
      </c>
      <c r="E13" s="224" t="e">
        <f>4ΑΠΟΤ!D17/4ΑΠΟΤ!D6</f>
        <v>#DIV/0!</v>
      </c>
      <c r="F13" s="152"/>
      <c r="G13" s="152"/>
      <c r="H13" s="276"/>
      <c r="I13" s="152"/>
      <c r="J13" s="224" t="e">
        <f>4ΑΠΟΤ!F17/4ΑΠΟΤ!F6</f>
        <v>#DIV/0!</v>
      </c>
      <c r="K13" s="224" t="e">
        <f>4ΑΠΟΤ!G17/4ΑΠΟΤ!G6</f>
        <v>#DIV/0!</v>
      </c>
      <c r="L13" s="277" t="e">
        <f>4ΑΠΟΤ!H17/4ΑΠΟΤ!H6</f>
        <v>#DIV/0!</v>
      </c>
      <c r="M13" s="43"/>
      <c r="N13" s="43"/>
      <c r="O13" s="43"/>
      <c r="P13" s="43"/>
    </row>
    <row r="14" spans="1:16" s="160" customFormat="1" ht="12.75">
      <c r="A14" s="273" t="s">
        <v>40</v>
      </c>
      <c r="B14" s="127" t="s">
        <v>239</v>
      </c>
      <c r="C14" s="224"/>
      <c r="D14" s="224" t="e">
        <f>6ΤΑΜΡ!E19/6ΤΑΜΡ!E4</f>
        <v>#DIV/0!</v>
      </c>
      <c r="E14" s="224" t="e">
        <f>6ΤΑΜΡ!F19/6ΤΑΜΡ!F4</f>
        <v>#DIV/0!</v>
      </c>
      <c r="F14" s="152"/>
      <c r="G14" s="152"/>
      <c r="H14" s="276"/>
      <c r="I14" s="152"/>
      <c r="J14" s="224" t="e">
        <f>6ΤΑΜΡ!F19/6ΤΑΜΡ!F4</f>
        <v>#DIV/0!</v>
      </c>
      <c r="K14" s="224" t="e">
        <f>6ΤΑΜΡ!G19/6ΤΑΜΡ!G4</f>
        <v>#DIV/0!</v>
      </c>
      <c r="L14" s="277" t="e">
        <f>6ΤΑΜΡ!H19/6ΤΑΜΡ!H4</f>
        <v>#DIV/0!</v>
      </c>
      <c r="M14" s="43"/>
      <c r="N14" s="43"/>
      <c r="O14" s="43"/>
      <c r="P14" s="43"/>
    </row>
    <row r="15" spans="1:16" s="160" customFormat="1" ht="12.75">
      <c r="A15" s="273" t="s">
        <v>52</v>
      </c>
      <c r="B15" s="127" t="s">
        <v>243</v>
      </c>
      <c r="C15" s="127"/>
      <c r="D15" s="224" t="e">
        <f>6ΤΑΜΡ!D19/4ΑΠΟΤ!C11</f>
        <v>#DIV/0!</v>
      </c>
      <c r="E15" s="224" t="e">
        <f>6ΤΑΜΡ!E19/4ΑΠΟΤ!D11</f>
        <v>#DIV/0!</v>
      </c>
      <c r="F15" s="152"/>
      <c r="G15" s="152"/>
      <c r="H15" s="276"/>
      <c r="I15" s="152"/>
      <c r="J15" s="224" t="e">
        <f>6ΤΑΜΡ!F19/4ΑΠΟΤ!F11</f>
        <v>#DIV/0!</v>
      </c>
      <c r="K15" s="224" t="e">
        <f>6ΤΑΜΡ!G19/4ΑΠΟΤ!G11</f>
        <v>#DIV/0!</v>
      </c>
      <c r="L15" s="277" t="e">
        <f>6ΤΑΜΡ!H19/4ΑΠΟΤ!H11</f>
        <v>#DIV/0!</v>
      </c>
      <c r="M15" s="43"/>
      <c r="N15" s="43"/>
      <c r="O15" s="43"/>
      <c r="P15" s="43"/>
    </row>
    <row r="16" spans="1:16" s="160" customFormat="1" ht="13.5" customHeight="1">
      <c r="A16" s="273"/>
      <c r="B16" s="127"/>
      <c r="C16" s="114"/>
      <c r="D16" s="278"/>
      <c r="E16" s="278"/>
      <c r="F16" s="116"/>
      <c r="G16" s="116"/>
      <c r="H16" s="116"/>
      <c r="I16" s="116"/>
      <c r="J16" s="278"/>
      <c r="K16" s="278"/>
      <c r="L16" s="279"/>
      <c r="M16" s="43"/>
      <c r="N16" s="43"/>
      <c r="O16" s="43"/>
      <c r="P16" s="43"/>
    </row>
    <row r="17" spans="1:16" s="160" customFormat="1" ht="15" customHeight="1">
      <c r="A17" s="100" t="s">
        <v>149</v>
      </c>
      <c r="B17" s="223" t="s">
        <v>232</v>
      </c>
      <c r="C17" s="471"/>
      <c r="D17" s="472"/>
      <c r="E17" s="472"/>
      <c r="F17" s="472"/>
      <c r="G17" s="472"/>
      <c r="H17" s="472"/>
      <c r="I17" s="472"/>
      <c r="J17" s="472"/>
      <c r="K17" s="472"/>
      <c r="L17" s="473"/>
      <c r="M17" s="43"/>
      <c r="N17" s="43"/>
      <c r="O17" s="43"/>
      <c r="P17" s="43"/>
    </row>
    <row r="18" spans="1:16" s="160" customFormat="1" ht="12.75">
      <c r="A18" s="273" t="s">
        <v>53</v>
      </c>
      <c r="B18" s="127" t="s">
        <v>294</v>
      </c>
      <c r="C18" s="224" t="e">
        <f>(4ΑΠΟΤ!B19+4ΑΠΟΤ!B16)/5ΙΣΟΛ!C76</f>
        <v>#DIV/0!</v>
      </c>
      <c r="D18" s="224" t="e">
        <f>(4ΑΠΟΤ!C19+4ΑΠΟΤ!C16)/5ΙΣΟΛ!D76</f>
        <v>#DIV/0!</v>
      </c>
      <c r="E18" s="224" t="e">
        <f>(4ΑΠΟΤ!D19+4ΑΠΟΤ!D16)/5ΙΣΟΛ!E76</f>
        <v>#DIV/0!</v>
      </c>
      <c r="F18" s="152"/>
      <c r="G18" s="152"/>
      <c r="H18" s="276"/>
      <c r="I18" s="152"/>
      <c r="J18" s="224" t="e">
        <f>(4ΑΠΟΤ!F19+4ΑΠΟΤ!F16)/5ΙΣΟΛ!G76</f>
        <v>#DIV/0!</v>
      </c>
      <c r="K18" s="224" t="e">
        <f>(4ΑΠΟΤ!G19+4ΑΠΟΤ!G16)/5ΙΣΟΛ!H76</f>
        <v>#DIV/0!</v>
      </c>
      <c r="L18" s="277" t="e">
        <f>(4ΑΠΟΤ!H19+4ΑΠΟΤ!H16)/5ΙΣΟΛ!I76</f>
        <v>#DIV/0!</v>
      </c>
      <c r="M18" s="43"/>
      <c r="N18" s="43"/>
      <c r="O18" s="43"/>
      <c r="P18" s="43"/>
    </row>
    <row r="19" spans="1:16" s="160" customFormat="1" ht="12.75">
      <c r="A19" s="273" t="s">
        <v>54</v>
      </c>
      <c r="B19" s="127" t="s">
        <v>295</v>
      </c>
      <c r="C19" s="224" t="e">
        <f>(4ΑΠΟΤ!B19+4ΑΠΟΤ!B16)/5ΙΣΟΛ!C44</f>
        <v>#DIV/0!</v>
      </c>
      <c r="D19" s="224" t="e">
        <f>(4ΑΠΟΤ!C19+4ΑΠΟΤ!C16)/5ΙΣΟΛ!D44</f>
        <v>#DIV/0!</v>
      </c>
      <c r="E19" s="224" t="e">
        <f>(4ΑΠΟΤ!D19+4ΑΠΟΤ!D16)/5ΙΣΟΛ!E44</f>
        <v>#DIV/0!</v>
      </c>
      <c r="F19" s="152"/>
      <c r="G19" s="152"/>
      <c r="H19" s="276"/>
      <c r="I19" s="152"/>
      <c r="J19" s="224" t="e">
        <f>(4ΑΠΟΤ!F19+4ΑΠΟΤ!F16)/5ΙΣΟΛ!G44</f>
        <v>#DIV/0!</v>
      </c>
      <c r="K19" s="224" t="e">
        <f>(4ΑΠΟΤ!G19+4ΑΠΟΤ!G16)/5ΙΣΟΛ!H44</f>
        <v>#DIV/0!</v>
      </c>
      <c r="L19" s="277" t="e">
        <f>(4ΑΠΟΤ!H19+4ΑΠΟΤ!H16)/5ΙΣΟΛ!I44</f>
        <v>#DIV/0!</v>
      </c>
      <c r="M19" s="43"/>
      <c r="N19" s="43"/>
      <c r="O19" s="43"/>
      <c r="P19" s="43"/>
    </row>
    <row r="20" spans="1:16" s="160" customFormat="1" ht="12.75">
      <c r="A20" s="273" t="s">
        <v>249</v>
      </c>
      <c r="B20" s="127" t="s">
        <v>244</v>
      </c>
      <c r="C20" s="224" t="e">
        <f>4ΑΠΟΤ!B21/5ΙΣΟΛ!C76</f>
        <v>#DIV/0!</v>
      </c>
      <c r="D20" s="224" t="e">
        <f>4ΑΠΟΤ!C21/5ΙΣΟΛ!D76</f>
        <v>#DIV/0!</v>
      </c>
      <c r="E20" s="224" t="e">
        <f>4ΑΠΟΤ!D21/5ΙΣΟΛ!E76</f>
        <v>#DIV/0!</v>
      </c>
      <c r="F20" s="152"/>
      <c r="G20" s="152"/>
      <c r="H20" s="276"/>
      <c r="I20" s="152"/>
      <c r="J20" s="224" t="e">
        <f>4ΑΠΟΤ!F21/5ΙΣΟΛ!G76</f>
        <v>#DIV/0!</v>
      </c>
      <c r="K20" s="224" t="e">
        <f>4ΑΠΟΤ!G21/5ΙΣΟΛ!H76</f>
        <v>#DIV/0!</v>
      </c>
      <c r="L20" s="277" t="e">
        <f>4ΑΠΟΤ!H21/5ΙΣΟΛ!I76</f>
        <v>#DIV/0!</v>
      </c>
      <c r="M20" s="43"/>
      <c r="N20" s="43"/>
      <c r="O20" s="43"/>
      <c r="P20" s="43"/>
    </row>
    <row r="21" spans="1:16" s="160" customFormat="1" ht="12.75">
      <c r="A21" s="273" t="s">
        <v>250</v>
      </c>
      <c r="B21" s="127" t="s">
        <v>296</v>
      </c>
      <c r="C21" s="224" t="e">
        <f>4ΑΠΟΤ!B21/4ΑΠΟΤ!B19</f>
        <v>#DIV/0!</v>
      </c>
      <c r="D21" s="224" t="e">
        <f>4ΑΠΟΤ!C21/4ΑΠΟΤ!C19</f>
        <v>#DIV/0!</v>
      </c>
      <c r="E21" s="224" t="e">
        <f>4ΑΠΟΤ!D21/4ΑΠΟΤ!D19</f>
        <v>#DIV/0!</v>
      </c>
      <c r="F21" s="152"/>
      <c r="G21" s="152"/>
      <c r="H21" s="276"/>
      <c r="I21" s="152"/>
      <c r="J21" s="224" t="e">
        <f>4ΑΠΟΤ!F21/4ΑΠΟΤ!F19</f>
        <v>#DIV/0!</v>
      </c>
      <c r="K21" s="224" t="e">
        <f>4ΑΠΟΤ!G21/4ΑΠΟΤ!G19</f>
        <v>#DIV/0!</v>
      </c>
      <c r="L21" s="277" t="e">
        <f>4ΑΠΟΤ!H21/4ΑΠΟΤ!H19</f>
        <v>#DIV/0!</v>
      </c>
      <c r="M21" s="43"/>
      <c r="N21" s="43"/>
      <c r="O21" s="43"/>
      <c r="P21" s="43"/>
    </row>
    <row r="22" spans="1:16" s="160" customFormat="1" ht="13.5" customHeight="1">
      <c r="A22" s="273"/>
      <c r="B22" s="127"/>
      <c r="C22" s="230"/>
      <c r="D22" s="278"/>
      <c r="E22" s="278"/>
      <c r="F22" s="116"/>
      <c r="G22" s="116"/>
      <c r="H22" s="116"/>
      <c r="I22" s="116"/>
      <c r="J22" s="278"/>
      <c r="K22" s="278"/>
      <c r="L22" s="279"/>
      <c r="M22" s="43"/>
      <c r="N22" s="43"/>
      <c r="O22" s="43"/>
      <c r="P22" s="43"/>
    </row>
    <row r="23" spans="1:16" s="160" customFormat="1" ht="15" customHeight="1">
      <c r="A23" s="100" t="s">
        <v>107</v>
      </c>
      <c r="B23" s="223" t="s">
        <v>233</v>
      </c>
      <c r="C23" s="471"/>
      <c r="D23" s="472"/>
      <c r="E23" s="472"/>
      <c r="F23" s="472"/>
      <c r="G23" s="472"/>
      <c r="H23" s="472"/>
      <c r="I23" s="472"/>
      <c r="J23" s="472"/>
      <c r="K23" s="472"/>
      <c r="L23" s="473"/>
      <c r="M23" s="43"/>
      <c r="N23" s="43"/>
      <c r="O23" s="43"/>
      <c r="P23" s="43"/>
    </row>
    <row r="24" spans="1:16" s="160" customFormat="1" ht="12.75">
      <c r="A24" s="273" t="s">
        <v>248</v>
      </c>
      <c r="B24" s="127" t="s">
        <v>234</v>
      </c>
      <c r="C24" s="280"/>
      <c r="D24" s="280" t="e">
        <f>4ΑΠΟΤ!C11/(5ΙΣΟΛ!C92+4ΑΠΟΤ!C12)</f>
        <v>#DIV/0!</v>
      </c>
      <c r="E24" s="280" t="e">
        <f>4ΑΠΟΤ!D11/(5ΙΣΟΛ!D92+4ΑΠΟΤ!D12)</f>
        <v>#DIV/0!</v>
      </c>
      <c r="F24" s="152"/>
      <c r="G24" s="152"/>
      <c r="H24" s="152"/>
      <c r="I24" s="152"/>
      <c r="J24" s="281" t="e">
        <f>4ΑΠΟΤ!F11/(5ΙΣΟΛ!E92+4ΑΠΟΤ!F12)</f>
        <v>#DIV/0!</v>
      </c>
      <c r="K24" s="281" t="e">
        <f>4ΑΠΟΤ!G11/(5ΙΣΟΛ!G92+4ΑΠΟΤ!G12)</f>
        <v>#DIV/0!</v>
      </c>
      <c r="L24" s="282" t="e">
        <f>4ΑΠΟΤ!H11/(5ΙΣΟΛ!H92+4ΑΠΟΤ!H12)</f>
        <v>#DIV/0!</v>
      </c>
      <c r="M24" s="43"/>
      <c r="N24" s="43"/>
      <c r="O24" s="43"/>
      <c r="P24" s="43"/>
    </row>
    <row r="25" spans="1:16" s="160" customFormat="1" ht="12.75">
      <c r="A25" s="273" t="s">
        <v>251</v>
      </c>
      <c r="B25" s="127" t="s">
        <v>245</v>
      </c>
      <c r="C25" s="280"/>
      <c r="D25" s="280" t="e">
        <f>6ΤΑΜΡ!E19/(5ΙΣΟΛ!C92+4ΑΠΟΤ!C12)</f>
        <v>#DIV/0!</v>
      </c>
      <c r="E25" s="280" t="e">
        <f>6ΤΑΜΡ!F19/(5ΙΣΟΛ!D92+4ΑΠΟΤ!D12)</f>
        <v>#DIV/0!</v>
      </c>
      <c r="F25" s="152"/>
      <c r="G25" s="152"/>
      <c r="H25" s="152"/>
      <c r="I25" s="152"/>
      <c r="J25" s="281" t="e">
        <f>6ΤΑΜΡ!F19/(5ΙΣΟΛ!E92+4ΑΠΟΤ!F12)</f>
        <v>#DIV/0!</v>
      </c>
      <c r="K25" s="281" t="e">
        <f>6ΤΑΜΡ!G19/(5ΙΣΟΛ!F92+4ΑΠΟΤ!G12)</f>
        <v>#DIV/0!</v>
      </c>
      <c r="L25" s="282" t="e">
        <f>6ΤΑΜΡ!H19/(5ΙΣΟΛ!G92+4ΑΠΟΤ!H12)</f>
        <v>#DIV/0!</v>
      </c>
      <c r="M25" s="43"/>
      <c r="N25" s="43"/>
      <c r="O25" s="43"/>
      <c r="P25" s="43"/>
    </row>
    <row r="26" spans="1:16" s="160" customFormat="1" ht="13.5" customHeight="1">
      <c r="A26" s="273"/>
      <c r="B26" s="127"/>
      <c r="C26" s="283"/>
      <c r="D26" s="284"/>
      <c r="E26" s="284"/>
      <c r="F26" s="116"/>
      <c r="G26" s="116"/>
      <c r="H26" s="116"/>
      <c r="I26" s="116"/>
      <c r="J26" s="285"/>
      <c r="K26" s="285"/>
      <c r="L26" s="286"/>
      <c r="M26" s="43"/>
      <c r="N26" s="43"/>
      <c r="O26" s="43"/>
      <c r="P26" s="43"/>
    </row>
    <row r="27" spans="1:16" s="160" customFormat="1" ht="15" customHeight="1">
      <c r="A27" s="100" t="s">
        <v>108</v>
      </c>
      <c r="B27" s="223" t="s">
        <v>235</v>
      </c>
      <c r="C27" s="471"/>
      <c r="D27" s="472"/>
      <c r="E27" s="472"/>
      <c r="F27" s="472"/>
      <c r="G27" s="472"/>
      <c r="H27" s="472"/>
      <c r="I27" s="472"/>
      <c r="J27" s="472"/>
      <c r="K27" s="472"/>
      <c r="L27" s="473"/>
      <c r="M27" s="43"/>
      <c r="N27" s="43"/>
      <c r="O27" s="43"/>
      <c r="P27" s="43"/>
    </row>
    <row r="28" spans="1:16" s="160" customFormat="1" ht="12.75">
      <c r="A28" s="273" t="s">
        <v>57</v>
      </c>
      <c r="B28" s="127" t="s">
        <v>366</v>
      </c>
      <c r="C28" s="281" t="e">
        <f>5ΙΣΟΛ!C99/5ΙΣΟΛ!C76</f>
        <v>#DIV/0!</v>
      </c>
      <c r="D28" s="281" t="e">
        <f>5ΙΣΟΛ!D99/5ΙΣΟΛ!D76</f>
        <v>#DIV/0!</v>
      </c>
      <c r="E28" s="281" t="e">
        <f>5ΙΣΟΛ!E99/5ΙΣΟΛ!E76</f>
        <v>#DIV/0!</v>
      </c>
      <c r="F28" s="152"/>
      <c r="G28" s="152"/>
      <c r="H28" s="152"/>
      <c r="I28" s="152"/>
      <c r="J28" s="281" t="e">
        <f>5ΙΣΟΛ!G99/5ΙΣΟΛ!G76</f>
        <v>#DIV/0!</v>
      </c>
      <c r="K28" s="281" t="e">
        <f>5ΙΣΟΛ!H99/5ΙΣΟΛ!H76</f>
        <v>#DIV/0!</v>
      </c>
      <c r="L28" s="282" t="e">
        <f>5ΙΣΟΛ!I99/5ΙΣΟΛ!I76</f>
        <v>#DIV/0!</v>
      </c>
      <c r="M28" s="43"/>
      <c r="N28" s="43"/>
      <c r="O28" s="43"/>
      <c r="P28" s="43"/>
    </row>
    <row r="29" spans="1:16" s="160" customFormat="1" ht="12.75">
      <c r="A29" s="273" t="s">
        <v>58</v>
      </c>
      <c r="B29" s="127" t="s">
        <v>237</v>
      </c>
      <c r="C29" s="224" t="e">
        <f>(5ΙΣΟΛ!C76+5ΙΣΟΛ!C78+5ΙΣΟΛ!C84)/5ΙΣΟΛ!C101</f>
        <v>#DIV/0!</v>
      </c>
      <c r="D29" s="224" t="e">
        <f>(5ΙΣΟΛ!D76+5ΙΣΟΛ!D78+5ΙΣΟΛ!D84)/5ΙΣΟΛ!D101</f>
        <v>#DIV/0!</v>
      </c>
      <c r="E29" s="224" t="e">
        <f>(5ΙΣΟΛ!E76+5ΙΣΟΛ!E78+5ΙΣΟΛ!E84)/5ΙΣΟΛ!E101</f>
        <v>#DIV/0!</v>
      </c>
      <c r="F29" s="152"/>
      <c r="G29" s="152"/>
      <c r="H29" s="276"/>
      <c r="I29" s="152"/>
      <c r="J29" s="224" t="e">
        <f>(5ΙΣΟΛ!G76+5ΙΣΟΛ!G78+5ΙΣΟΛ!G84)/5ΙΣΟΛ!G101</f>
        <v>#DIV/0!</v>
      </c>
      <c r="K29" s="224" t="e">
        <f>(5ΙΣΟΛ!H76+5ΙΣΟΛ!H78+5ΙΣΟΛ!H84)/5ΙΣΟΛ!H101</f>
        <v>#DIV/0!</v>
      </c>
      <c r="L29" s="277" t="e">
        <f>(5ΙΣΟΛ!I76+5ΙΣΟΛ!I78+5ΙΣΟΛ!I84)/5ΙΣΟΛ!I101</f>
        <v>#DIV/0!</v>
      </c>
      <c r="M29" s="43"/>
      <c r="N29" s="43"/>
      <c r="O29" s="43"/>
      <c r="P29" s="43"/>
    </row>
    <row r="30" spans="1:16" s="160" customFormat="1" ht="12.75">
      <c r="A30" s="273" t="s">
        <v>59</v>
      </c>
      <c r="B30" s="127" t="s">
        <v>238</v>
      </c>
      <c r="C30" s="224" t="e">
        <f>5ΙΣΟΛ!C98/4ΑΠΟΤ!B6</f>
        <v>#DIV/0!</v>
      </c>
      <c r="D30" s="224" t="e">
        <f>5ΙΣΟΛ!D98/4ΑΠΟΤ!C6</f>
        <v>#DIV/0!</v>
      </c>
      <c r="E30" s="224" t="e">
        <f>5ΙΣΟΛ!E98/4ΑΠΟΤ!D6</f>
        <v>#DIV/0!</v>
      </c>
      <c r="F30" s="152"/>
      <c r="G30" s="152"/>
      <c r="H30" s="276"/>
      <c r="I30" s="152"/>
      <c r="J30" s="224" t="e">
        <f>5ΙΣΟΛ!G98/4ΑΠΟΤ!F6</f>
        <v>#DIV/0!</v>
      </c>
      <c r="K30" s="224" t="e">
        <f>5ΙΣΟΛ!H98/4ΑΠΟΤ!G6</f>
        <v>#DIV/0!</v>
      </c>
      <c r="L30" s="277" t="e">
        <f>5ΙΣΟΛ!I98/4ΑΠΟΤ!H6</f>
        <v>#DIV/0!</v>
      </c>
      <c r="M30" s="43"/>
      <c r="N30" s="43"/>
      <c r="O30" s="43"/>
      <c r="P30" s="43"/>
    </row>
    <row r="31" spans="1:16" s="160" customFormat="1" ht="13.5" customHeight="1">
      <c r="A31" s="273"/>
      <c r="B31" s="127"/>
      <c r="C31" s="230"/>
      <c r="D31" s="278"/>
      <c r="E31" s="278"/>
      <c r="F31" s="116"/>
      <c r="G31" s="116"/>
      <c r="H31" s="116"/>
      <c r="I31" s="116"/>
      <c r="J31" s="278"/>
      <c r="K31" s="278"/>
      <c r="L31" s="279"/>
      <c r="M31" s="43"/>
      <c r="N31" s="43"/>
      <c r="O31" s="43"/>
      <c r="P31" s="43"/>
    </row>
    <row r="32" spans="1:16" s="160" customFormat="1" ht="15" customHeight="1">
      <c r="A32" s="100" t="s">
        <v>161</v>
      </c>
      <c r="B32" s="223" t="s">
        <v>236</v>
      </c>
      <c r="C32" s="471"/>
      <c r="D32" s="472"/>
      <c r="E32" s="472"/>
      <c r="F32" s="472"/>
      <c r="G32" s="472"/>
      <c r="H32" s="472"/>
      <c r="I32" s="472"/>
      <c r="J32" s="472"/>
      <c r="K32" s="472"/>
      <c r="L32" s="473"/>
      <c r="M32" s="43"/>
      <c r="N32" s="43"/>
      <c r="O32" s="43"/>
      <c r="P32" s="43"/>
    </row>
    <row r="33" spans="1:16" s="160" customFormat="1" ht="12.75">
      <c r="A33" s="273" t="s">
        <v>60</v>
      </c>
      <c r="B33" s="127" t="s">
        <v>246</v>
      </c>
      <c r="C33" s="287" t="e">
        <f>5ΙΣΟΛ!C42/5ΙΣΟΛ!C98</f>
        <v>#DIV/0!</v>
      </c>
      <c r="D33" s="287" t="e">
        <f>5ΙΣΟΛ!D42/5ΙΣΟΛ!D98</f>
        <v>#DIV/0!</v>
      </c>
      <c r="E33" s="287" t="e">
        <f>5ΙΣΟΛ!E42/5ΙΣΟΛ!E98</f>
        <v>#DIV/0!</v>
      </c>
      <c r="F33" s="288"/>
      <c r="G33" s="152"/>
      <c r="H33" s="152"/>
      <c r="I33" s="152"/>
      <c r="J33" s="287" t="e">
        <f>5ΙΣΟΛ!G42/5ΙΣΟΛ!G98</f>
        <v>#DIV/0!</v>
      </c>
      <c r="K33" s="287" t="e">
        <f>5ΙΣΟΛ!H42/5ΙΣΟΛ!H98</f>
        <v>#DIV/0!</v>
      </c>
      <c r="L33" s="289" t="e">
        <f>5ΙΣΟΛ!I42/5ΙΣΟΛ!I98</f>
        <v>#DIV/0!</v>
      </c>
      <c r="M33" s="43"/>
      <c r="N33" s="43"/>
      <c r="O33" s="43"/>
      <c r="P33" s="43"/>
    </row>
    <row r="34" spans="1:16" s="160" customFormat="1" ht="12.75">
      <c r="A34" s="273" t="s">
        <v>61</v>
      </c>
      <c r="B34" s="127" t="s">
        <v>247</v>
      </c>
      <c r="C34" s="287" t="e">
        <f>(5ΙΣΟΛ!C42-5ΙΣΟΛ!C27)/5ΙΣΟΛ!C98</f>
        <v>#DIV/0!</v>
      </c>
      <c r="D34" s="287" t="e">
        <f>(5ΙΣΟΛ!D42-5ΙΣΟΛ!D27)/5ΙΣΟΛ!D98</f>
        <v>#DIV/0!</v>
      </c>
      <c r="E34" s="287" t="e">
        <f>(5ΙΣΟΛ!E42-5ΙΣΟΛ!E27)/5ΙΣΟΛ!E98</f>
        <v>#DIV/0!</v>
      </c>
      <c r="F34" s="288"/>
      <c r="G34" s="152"/>
      <c r="H34" s="152"/>
      <c r="I34" s="152"/>
      <c r="J34" s="287" t="e">
        <f>(5ΙΣΟΛ!G42-5ΙΣΟΛ!G27)/5ΙΣΟΛ!G98</f>
        <v>#DIV/0!</v>
      </c>
      <c r="K34" s="287" t="e">
        <f>(5ΙΣΟΛ!H42-5ΙΣΟΛ!H27)/5ΙΣΟΛ!H98</f>
        <v>#DIV/0!</v>
      </c>
      <c r="L34" s="289" t="e">
        <f>(5ΙΣΟΛ!I42-5ΙΣΟΛ!I27)/5ΙΣΟΛ!I98</f>
        <v>#DIV/0!</v>
      </c>
      <c r="M34" s="43"/>
      <c r="N34" s="43"/>
      <c r="O34" s="43"/>
      <c r="P34" s="43"/>
    </row>
    <row r="35" spans="1:16" s="160" customFormat="1" ht="13.5" customHeight="1">
      <c r="A35" s="273"/>
      <c r="B35" s="127"/>
      <c r="C35" s="290"/>
      <c r="D35" s="291"/>
      <c r="E35" s="291"/>
      <c r="F35" s="116"/>
      <c r="G35" s="116"/>
      <c r="H35" s="116"/>
      <c r="I35" s="116"/>
      <c r="J35" s="291"/>
      <c r="K35" s="291"/>
      <c r="L35" s="292"/>
      <c r="M35" s="43"/>
      <c r="N35" s="43"/>
      <c r="O35" s="43"/>
      <c r="P35" s="43"/>
    </row>
    <row r="36" spans="1:16" s="160" customFormat="1" ht="15" customHeight="1">
      <c r="A36" s="100" t="s">
        <v>252</v>
      </c>
      <c r="B36" s="223" t="s">
        <v>253</v>
      </c>
      <c r="C36" s="471"/>
      <c r="D36" s="472"/>
      <c r="E36" s="472"/>
      <c r="F36" s="472"/>
      <c r="G36" s="472"/>
      <c r="H36" s="472"/>
      <c r="I36" s="472"/>
      <c r="J36" s="472"/>
      <c r="K36" s="472"/>
      <c r="L36" s="473"/>
      <c r="M36" s="43"/>
      <c r="N36" s="43"/>
      <c r="O36" s="43"/>
      <c r="P36" s="43"/>
    </row>
    <row r="37" spans="1:16" s="160" customFormat="1" ht="12.75">
      <c r="A37" s="273" t="s">
        <v>62</v>
      </c>
      <c r="B37" s="127" t="s">
        <v>254</v>
      </c>
      <c r="C37" s="280" t="e">
        <f>4ΑΠΟΤ!B6/5ΙΣΟΛ!C44</f>
        <v>#DIV/0!</v>
      </c>
      <c r="D37" s="280" t="e">
        <f>4ΑΠΟΤ!C6/5ΙΣΟΛ!D44</f>
        <v>#DIV/0!</v>
      </c>
      <c r="E37" s="280" t="e">
        <f>4ΑΠΟΤ!D6/5ΙΣΟΛ!E44</f>
        <v>#DIV/0!</v>
      </c>
      <c r="F37" s="152"/>
      <c r="G37" s="152"/>
      <c r="H37" s="152"/>
      <c r="I37" s="152"/>
      <c r="J37" s="280" t="e">
        <f>4ΑΠΟΤ!F6/5ΙΣΟΛ!G44</f>
        <v>#DIV/0!</v>
      </c>
      <c r="K37" s="280" t="e">
        <f>4ΑΠΟΤ!G6/5ΙΣΟΛ!H44</f>
        <v>#DIV/0!</v>
      </c>
      <c r="L37" s="293" t="e">
        <f>4ΑΠΟΤ!H6/5ΙΣΟΛ!I44</f>
        <v>#DIV/0!</v>
      </c>
      <c r="M37" s="43"/>
      <c r="N37" s="43"/>
      <c r="O37" s="43"/>
      <c r="P37" s="43"/>
    </row>
    <row r="38" spans="1:16" s="160" customFormat="1" ht="12.75">
      <c r="A38" s="273" t="s">
        <v>63</v>
      </c>
      <c r="B38" s="127" t="s">
        <v>255</v>
      </c>
      <c r="C38" s="280" t="e">
        <f>4ΑΠΟΤ!B6/5ΙΣΟΛ!C42</f>
        <v>#DIV/0!</v>
      </c>
      <c r="D38" s="280" t="e">
        <f>4ΑΠΟΤ!C6/5ΙΣΟΛ!D42</f>
        <v>#DIV/0!</v>
      </c>
      <c r="E38" s="280" t="e">
        <f>4ΑΠΟΤ!D6/5ΙΣΟΛ!E42</f>
        <v>#DIV/0!</v>
      </c>
      <c r="F38" s="152"/>
      <c r="G38" s="152"/>
      <c r="H38" s="152"/>
      <c r="I38" s="152"/>
      <c r="J38" s="280" t="e">
        <f>4ΑΠΟΤ!F6/5ΙΣΟΛ!G42</f>
        <v>#DIV/0!</v>
      </c>
      <c r="K38" s="280" t="e">
        <f>4ΑΠΟΤ!G6/5ΙΣΟΛ!H42</f>
        <v>#DIV/0!</v>
      </c>
      <c r="L38" s="293" t="e">
        <f>4ΑΠΟΤ!H6/5ΙΣΟΛ!I42</f>
        <v>#DIV/0!</v>
      </c>
      <c r="M38" s="43"/>
      <c r="N38" s="43"/>
      <c r="O38" s="43"/>
      <c r="P38" s="43"/>
    </row>
    <row r="39" spans="1:16" s="160" customFormat="1" ht="12.75">
      <c r="A39" s="273" t="s">
        <v>64</v>
      </c>
      <c r="B39" s="127" t="s">
        <v>298</v>
      </c>
      <c r="C39" s="130" t="e">
        <f>360*5ΙΣΟΛ!C27/4ΑΠΟΤ!B7</f>
        <v>#DIV/0!</v>
      </c>
      <c r="D39" s="130" t="e">
        <f>360*5ΙΣΟΛ!D27/4ΑΠΟΤ!C7</f>
        <v>#DIV/0!</v>
      </c>
      <c r="E39" s="130" t="e">
        <f>360*5ΙΣΟΛ!E27/4ΑΠΟΤ!D7</f>
        <v>#DIV/0!</v>
      </c>
      <c r="F39" s="152"/>
      <c r="G39" s="152"/>
      <c r="H39" s="152"/>
      <c r="I39" s="152"/>
      <c r="J39" s="130" t="e">
        <f>360*5ΙΣΟΛ!G27/4ΑΠΟΤ!F7</f>
        <v>#DIV/0!</v>
      </c>
      <c r="K39" s="130" t="e">
        <f>360*5ΙΣΟΛ!H27/4ΑΠΟΤ!G7</f>
        <v>#DIV/0!</v>
      </c>
      <c r="L39" s="131" t="e">
        <f>360*5ΙΣΟΛ!I27/4ΑΠΟΤ!H7</f>
        <v>#DIV/0!</v>
      </c>
      <c r="M39" s="43"/>
      <c r="N39" s="43"/>
      <c r="O39" s="43"/>
      <c r="P39" s="43"/>
    </row>
    <row r="40" spans="1:16" s="160" customFormat="1" ht="12.75">
      <c r="A40" s="273" t="s">
        <v>65</v>
      </c>
      <c r="B40" s="127" t="s">
        <v>299</v>
      </c>
      <c r="C40" s="130" t="e">
        <f>360*5ΙΣΟΛ!C34/4ΑΠΟΤ!B6</f>
        <v>#DIV/0!</v>
      </c>
      <c r="D40" s="130" t="e">
        <f>360*5ΙΣΟΛ!D34/4ΑΠΟΤ!C6</f>
        <v>#DIV/0!</v>
      </c>
      <c r="E40" s="130" t="e">
        <f>360*5ΙΣΟΛ!E34/4ΑΠΟΤ!D6</f>
        <v>#DIV/0!</v>
      </c>
      <c r="F40" s="152"/>
      <c r="G40" s="152"/>
      <c r="H40" s="152"/>
      <c r="I40" s="152"/>
      <c r="J40" s="130" t="e">
        <f>360*5ΙΣΟΛ!G34/4ΑΠΟΤ!F6</f>
        <v>#DIV/0!</v>
      </c>
      <c r="K40" s="130" t="e">
        <f>360*5ΙΣΟΛ!H34/4ΑΠΟΤ!G6</f>
        <v>#DIV/0!</v>
      </c>
      <c r="L40" s="131" t="e">
        <f>360*5ΙΣΟΛ!I34/4ΑΠΟΤ!H6</f>
        <v>#DIV/0!</v>
      </c>
      <c r="M40" s="43"/>
      <c r="N40" s="43"/>
      <c r="O40" s="43"/>
      <c r="P40" s="43"/>
    </row>
    <row r="41" spans="1:16" s="160" customFormat="1" ht="12.75">
      <c r="A41" s="273" t="s">
        <v>122</v>
      </c>
      <c r="B41" s="127" t="s">
        <v>388</v>
      </c>
      <c r="C41" s="130" t="e">
        <f>360*5ΙΣΟΛ!C41/4ΑΠΟΤ!B6</f>
        <v>#DIV/0!</v>
      </c>
      <c r="D41" s="130" t="e">
        <f>360*5ΙΣΟΛ!D41/4ΑΠΟΤ!C6</f>
        <v>#DIV/0!</v>
      </c>
      <c r="E41" s="130" t="e">
        <f>360*5ΙΣΟΛ!E41/4ΑΠΟΤ!D6</f>
        <v>#DIV/0!</v>
      </c>
      <c r="F41" s="294"/>
      <c r="G41" s="152"/>
      <c r="H41" s="152"/>
      <c r="I41" s="152"/>
      <c r="J41" s="130" t="e">
        <f>360*5ΙΣΟΛ!G41/4ΑΠΟΤ!F6</f>
        <v>#DIV/0!</v>
      </c>
      <c r="K41" s="130" t="e">
        <f>360*5ΙΣΟΛ!H41/4ΑΠΟΤ!G6</f>
        <v>#DIV/0!</v>
      </c>
      <c r="L41" s="130" t="e">
        <f>360*5ΙΣΟΛ!I41/4ΑΠΟΤ!H6</f>
        <v>#DIV/0!</v>
      </c>
      <c r="M41" s="43"/>
      <c r="N41" s="43"/>
      <c r="O41" s="43"/>
      <c r="P41" s="43"/>
    </row>
    <row r="42" spans="1:16" s="160" customFormat="1" ht="12.75">
      <c r="A42" s="273" t="s">
        <v>130</v>
      </c>
      <c r="B42" s="127" t="s">
        <v>300</v>
      </c>
      <c r="C42" s="130" t="e">
        <f>360*5ΙΣΟΛ!C90/4ΑΠΟΤ!B7</f>
        <v>#DIV/0!</v>
      </c>
      <c r="D42" s="130" t="e">
        <f>360*5ΙΣΟΛ!D90/4ΑΠΟΤ!C7</f>
        <v>#DIV/0!</v>
      </c>
      <c r="E42" s="130" t="e">
        <f>360*5ΙΣΟΛ!E90/4ΑΠΟΤ!D7</f>
        <v>#DIV/0!</v>
      </c>
      <c r="F42" s="152"/>
      <c r="G42" s="152"/>
      <c r="H42" s="152"/>
      <c r="I42" s="152"/>
      <c r="J42" s="130" t="e">
        <f>360*5ΙΣΟΛ!G90/4ΑΠΟΤ!F7</f>
        <v>#DIV/0!</v>
      </c>
      <c r="K42" s="130" t="e">
        <f>360*5ΙΣΟΛ!H90/4ΑΠΟΤ!G7</f>
        <v>#DIV/0!</v>
      </c>
      <c r="L42" s="131" t="e">
        <f>360*5ΙΣΟΛ!I90/4ΑΠΟΤ!H7</f>
        <v>#DIV/0!</v>
      </c>
      <c r="M42" s="43"/>
      <c r="N42" s="43"/>
      <c r="O42" s="43"/>
      <c r="P42" s="43"/>
    </row>
    <row r="43" spans="1:16" s="160" customFormat="1" ht="12.75">
      <c r="A43" s="273" t="s">
        <v>131</v>
      </c>
      <c r="B43" s="127" t="s">
        <v>256</v>
      </c>
      <c r="C43" s="224" t="e">
        <f>5ΙΣΟΛ!C19/5ΙΣΟΛ!C44</f>
        <v>#DIV/0!</v>
      </c>
      <c r="D43" s="224" t="e">
        <f>5ΙΣΟΛ!D19/5ΙΣΟΛ!D44</f>
        <v>#DIV/0!</v>
      </c>
      <c r="E43" s="224" t="e">
        <f>5ΙΣΟΛ!E19/5ΙΣΟΛ!E44</f>
        <v>#DIV/0!</v>
      </c>
      <c r="F43" s="152"/>
      <c r="G43" s="152"/>
      <c r="H43" s="276"/>
      <c r="I43" s="152"/>
      <c r="J43" s="224" t="e">
        <f>5ΙΣΟΛ!G19/5ΙΣΟΛ!G44</f>
        <v>#DIV/0!</v>
      </c>
      <c r="K43" s="224" t="e">
        <f>5ΙΣΟΛ!H19/5ΙΣΟΛ!H44</f>
        <v>#DIV/0!</v>
      </c>
      <c r="L43" s="277" t="e">
        <f>5ΙΣΟΛ!I19/5ΙΣΟΛ!I44</f>
        <v>#DIV/0!</v>
      </c>
      <c r="M43" s="43"/>
      <c r="N43" s="43"/>
      <c r="O43" s="43"/>
      <c r="P43" s="43"/>
    </row>
    <row r="44" spans="1:16" s="160" customFormat="1" ht="12.75">
      <c r="A44" s="273" t="s">
        <v>132</v>
      </c>
      <c r="B44" s="127" t="s">
        <v>297</v>
      </c>
      <c r="C44" s="224"/>
      <c r="D44" s="224" t="e">
        <f>(SUM(5ΙΣΟΛ!D9:D14)-SUM(5ΙΣΟΛ!C9:C14))/4ΑΠΟΤ!C16</f>
        <v>#DIV/0!</v>
      </c>
      <c r="E44" s="224" t="e">
        <f>(SUM(5ΙΣΟΛ!E9:E14)-SUM(5ΙΣΟΛ!D9:D14))/4ΑΠΟΤ!D16</f>
        <v>#DIV/0!</v>
      </c>
      <c r="F44" s="152"/>
      <c r="G44" s="152"/>
      <c r="H44" s="276"/>
      <c r="I44" s="152"/>
      <c r="J44" s="224" t="e">
        <f>(SUM(5ΙΣΟΛ!G9:G14)-SUM(5ΙΣΟΛ!E9:E14))/4ΑΠΟΤ!F16</f>
        <v>#DIV/0!</v>
      </c>
      <c r="K44" s="224" t="e">
        <f>(SUM(5ΙΣΟΛ!H9:H14)-SUM(5ΙΣΟΛ!G9:G14))/4ΑΠΟΤ!G16</f>
        <v>#DIV/0!</v>
      </c>
      <c r="L44" s="277" t="e">
        <f>(SUM(5ΙΣΟΛ!I9:I14)-SUM(5ΙΣΟΛ!H9:H14))/4ΑΠΟΤ!H16</f>
        <v>#DIV/0!</v>
      </c>
      <c r="M44" s="43"/>
      <c r="N44" s="43"/>
      <c r="O44" s="43"/>
      <c r="P44" s="43"/>
    </row>
    <row r="45" spans="1:16" s="160" customFormat="1" ht="18" customHeight="1">
      <c r="A45" s="478" t="s">
        <v>398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80"/>
      <c r="M45" s="43"/>
      <c r="N45" s="43"/>
      <c r="O45" s="43"/>
      <c r="P45" s="43"/>
    </row>
    <row r="46" spans="1:16" s="160" customFormat="1" ht="18" customHeight="1">
      <c r="A46" s="481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3"/>
      <c r="M46" s="43"/>
      <c r="N46" s="43"/>
      <c r="O46" s="43"/>
      <c r="P46" s="43"/>
    </row>
    <row r="47" spans="1:16" s="160" customFormat="1" ht="18" customHeight="1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3"/>
      <c r="M47" s="43"/>
      <c r="N47" s="43"/>
      <c r="O47" s="43"/>
      <c r="P47" s="43"/>
    </row>
    <row r="48" spans="1:16" s="160" customFormat="1" ht="18" customHeight="1">
      <c r="A48" s="481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3"/>
      <c r="M48" s="43"/>
      <c r="N48" s="43"/>
      <c r="O48" s="43"/>
      <c r="P48" s="43"/>
    </row>
    <row r="49" spans="1:16" s="160" customFormat="1" ht="18" customHeight="1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3"/>
      <c r="M49" s="43"/>
      <c r="N49" s="43"/>
      <c r="O49" s="43"/>
      <c r="P49" s="43"/>
    </row>
    <row r="50" spans="1:16" s="160" customFormat="1" ht="18" customHeight="1" thickBot="1">
      <c r="A50" s="484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6"/>
      <c r="M50" s="43"/>
      <c r="N50" s="43"/>
      <c r="O50" s="43"/>
      <c r="P50" s="43"/>
    </row>
    <row r="51" spans="1:16" s="160" customFormat="1" ht="12.7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s="160" customFormat="1" ht="12.75">
      <c r="A52" s="41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1:16" s="160" customFormat="1" ht="12.75">
      <c r="A53" s="41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1:16" s="160" customFormat="1" ht="12.7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60" customFormat="1" ht="12.75">
      <c r="A55" s="41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s="160" customFormat="1" ht="12.75">
      <c r="A56" s="41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  <row r="57" spans="1:16" s="160" customFormat="1" ht="12.7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s="160" customFormat="1" ht="12.75">
      <c r="A58" s="41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</row>
    <row r="59" spans="1:16" s="160" customFormat="1" ht="12.75">
      <c r="A59" s="4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</row>
    <row r="60" spans="1:16" s="160" customFormat="1" ht="12.7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</row>
    <row r="61" spans="1:16" s="160" customFormat="1" ht="48" customHeight="1">
      <c r="A61" s="396" t="s">
        <v>438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43"/>
      <c r="N61" s="43"/>
      <c r="O61" s="43"/>
      <c r="P61" s="43"/>
    </row>
    <row r="62" spans="1:16" s="160" customFormat="1" ht="12.75">
      <c r="A62" s="41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</row>
    <row r="63" spans="1:16" s="160" customFormat="1" ht="12.75">
      <c r="A63" s="4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60" customFormat="1" ht="12.75">
      <c r="A64" s="4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s="160" customFormat="1" ht="12.75">
      <c r="A65" s="4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s="160" customFormat="1" ht="12.7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s="160" customFormat="1" ht="12.75">
      <c r="A67" s="4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s="160" customFormat="1" ht="12.75">
      <c r="A68" s="41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s="160" customFormat="1" ht="12.75">
      <c r="A69" s="41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s="160" customFormat="1" ht="12.75">
      <c r="A70" s="41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 s="160" customFormat="1" ht="12.75">
      <c r="A71" s="41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 s="160" customFormat="1" ht="12.7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60" customFormat="1" ht="12.75">
      <c r="A73" s="4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s="160" customFormat="1" ht="12.75">
      <c r="A74" s="4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s="160" customFormat="1" ht="12.75">
      <c r="A75" s="41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s="160" customFormat="1" ht="12.75">
      <c r="A76" s="41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s="160" customFormat="1" ht="12.75">
      <c r="A77" s="41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s="160" customFormat="1" ht="12.75">
      <c r="A78" s="41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s="160" customFormat="1" ht="12.75">
      <c r="A79" s="4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60" customFormat="1" ht="12.75">
      <c r="A80" s="41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s="160" customFormat="1" ht="12.75">
      <c r="A81" s="41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 s="160" customFormat="1" ht="12.75">
      <c r="A82" s="41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 ht="12.75">
      <c r="A83" s="4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4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4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4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4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4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4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4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4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4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4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4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4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4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4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4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4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4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4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4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4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4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4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4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4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4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4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4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4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4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4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4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4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4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4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4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4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4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4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4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4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4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4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4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4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4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4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4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4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4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4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4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4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4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4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4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4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4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4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4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4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4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4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4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4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4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4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4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4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4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4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4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4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4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4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4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4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4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4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4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4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4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4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4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4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4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4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4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4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4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4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4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4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4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4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4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4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4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4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4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4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4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4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4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4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4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4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4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4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4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4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4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4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4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4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4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4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4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4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4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4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4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4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4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4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4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4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4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4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4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4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4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4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4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4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4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4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4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4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4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4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4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4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4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4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4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4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4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4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4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4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4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4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4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4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4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4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4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4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4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4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4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4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4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4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4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4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4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4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4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4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4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4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4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4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4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4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4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4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4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4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4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4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4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4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4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4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4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4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4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4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4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4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4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</sheetData>
  <sheetProtection/>
  <mergeCells count="12">
    <mergeCell ref="C23:L23"/>
    <mergeCell ref="C27:L27"/>
    <mergeCell ref="C32:L32"/>
    <mergeCell ref="C36:L36"/>
    <mergeCell ref="A1:L1"/>
    <mergeCell ref="A2:L2"/>
    <mergeCell ref="A3:B3"/>
    <mergeCell ref="A61:L61"/>
    <mergeCell ref="A45:L50"/>
    <mergeCell ref="C4:L4"/>
    <mergeCell ref="C10:L10"/>
    <mergeCell ref="C17:L17"/>
  </mergeCells>
  <printOptions/>
  <pageMargins left="0.75" right="0.75" top="1" bottom="1" header="0.5" footer="0.5"/>
  <pageSetup horizontalDpi="600" verticalDpi="600" orientation="landscape" paperSize="9" r:id="rId1"/>
  <ignoredErrors>
    <ignoredError sqref="E44 J44 K44:L4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7109375" style="0" customWidth="1"/>
    <col min="4" max="8" width="7.7109375" style="0" customWidth="1"/>
  </cols>
  <sheetData>
    <row r="1" spans="1:8" ht="21" thickBot="1">
      <c r="A1" s="420" t="s">
        <v>458</v>
      </c>
      <c r="B1" s="409"/>
      <c r="C1" s="409"/>
      <c r="D1" s="409"/>
      <c r="E1" s="409"/>
      <c r="F1" s="409"/>
      <c r="G1" s="409"/>
      <c r="H1" s="410"/>
    </row>
    <row r="2" spans="1:8" s="1" customFormat="1" ht="13.5" thickBot="1">
      <c r="A2" s="5"/>
      <c r="B2" s="2"/>
      <c r="C2" s="2"/>
      <c r="D2" s="2"/>
      <c r="E2" s="2"/>
      <c r="F2" s="2"/>
      <c r="G2" s="2"/>
      <c r="H2" s="6"/>
    </row>
    <row r="3" spans="1:8" s="57" customFormat="1" ht="19.5" customHeight="1" thickBot="1">
      <c r="A3" s="440" t="s">
        <v>447</v>
      </c>
      <c r="B3" s="447"/>
      <c r="C3" s="447"/>
      <c r="D3" s="447"/>
      <c r="E3" s="447"/>
      <c r="F3" s="441"/>
      <c r="G3" s="441"/>
      <c r="H3" s="442"/>
    </row>
    <row r="4" spans="1:8" s="1" customFormat="1" ht="13.5" thickBot="1">
      <c r="A4" s="5"/>
      <c r="B4" s="2"/>
      <c r="C4" s="2"/>
      <c r="D4" s="2"/>
      <c r="E4" s="2"/>
      <c r="F4" s="2"/>
      <c r="G4" s="2"/>
      <c r="H4" s="6"/>
    </row>
    <row r="5" spans="1:8" s="43" customFormat="1" ht="11.25" customHeight="1">
      <c r="A5" s="495" t="s">
        <v>301</v>
      </c>
      <c r="B5" s="496"/>
      <c r="C5" s="496"/>
      <c r="D5" s="496"/>
      <c r="E5" s="496"/>
      <c r="F5" s="496"/>
      <c r="G5" s="496"/>
      <c r="H5" s="497"/>
    </row>
    <row r="6" spans="1:8" s="43" customFormat="1" ht="8.25" customHeight="1">
      <c r="A6" s="498"/>
      <c r="B6" s="434"/>
      <c r="C6" s="434"/>
      <c r="D6" s="434"/>
      <c r="E6" s="434"/>
      <c r="F6" s="434"/>
      <c r="G6" s="434"/>
      <c r="H6" s="499"/>
    </row>
    <row r="7" spans="1:8" s="41" customFormat="1" ht="13.5" customHeight="1">
      <c r="A7" s="493" t="s">
        <v>33</v>
      </c>
      <c r="B7" s="494"/>
      <c r="C7" s="494"/>
      <c r="D7" s="494"/>
      <c r="E7" s="500" t="s">
        <v>274</v>
      </c>
      <c r="F7" s="500"/>
      <c r="G7" s="500" t="s">
        <v>275</v>
      </c>
      <c r="H7" s="501"/>
    </row>
    <row r="8" spans="1:8" s="48" customFormat="1" ht="12.75">
      <c r="A8" s="493" t="s">
        <v>272</v>
      </c>
      <c r="B8" s="494"/>
      <c r="C8" s="494"/>
      <c r="D8" s="8" t="s">
        <v>273</v>
      </c>
      <c r="E8" s="8" t="s">
        <v>258</v>
      </c>
      <c r="F8" s="8" t="s">
        <v>273</v>
      </c>
      <c r="G8" s="8" t="s">
        <v>258</v>
      </c>
      <c r="H8" s="10" t="s">
        <v>273</v>
      </c>
    </row>
    <row r="9" spans="1:8" s="43" customFormat="1" ht="12.75">
      <c r="A9" s="100" t="s">
        <v>194</v>
      </c>
      <c r="B9" s="129" t="s">
        <v>0</v>
      </c>
      <c r="C9" s="223" t="s">
        <v>109</v>
      </c>
      <c r="D9" s="223"/>
      <c r="E9" s="224">
        <f>100%-G9</f>
        <v>1</v>
      </c>
      <c r="F9" s="225">
        <f>D9*E9</f>
        <v>0</v>
      </c>
      <c r="G9" s="224"/>
      <c r="H9" s="226">
        <f aca="true" t="shared" si="0" ref="H9:H33">D9*G9</f>
        <v>0</v>
      </c>
    </row>
    <row r="10" spans="1:8" s="43" customFormat="1" ht="12.75">
      <c r="A10" s="100"/>
      <c r="B10" s="129"/>
      <c r="C10" s="223"/>
      <c r="D10" s="223"/>
      <c r="E10" s="224"/>
      <c r="F10" s="225"/>
      <c r="G10" s="224"/>
      <c r="H10" s="226"/>
    </row>
    <row r="11" spans="1:8" s="43" customFormat="1" ht="12.75">
      <c r="A11" s="100"/>
      <c r="B11" s="129" t="s">
        <v>1</v>
      </c>
      <c r="C11" s="127" t="s">
        <v>117</v>
      </c>
      <c r="D11" s="130"/>
      <c r="E11" s="224">
        <f aca="true" t="shared" si="1" ref="E11:E33">100%-G11</f>
        <v>1</v>
      </c>
      <c r="F11" s="130">
        <f aca="true" t="shared" si="2" ref="F11:F33">D11*E11</f>
        <v>0</v>
      </c>
      <c r="G11" s="224"/>
      <c r="H11" s="131">
        <f t="shared" si="0"/>
        <v>0</v>
      </c>
    </row>
    <row r="12" spans="1:8" s="43" customFormat="1" ht="12.75">
      <c r="A12" s="100"/>
      <c r="B12" s="129" t="s">
        <v>2</v>
      </c>
      <c r="C12" s="227" t="s">
        <v>112</v>
      </c>
      <c r="D12" s="130"/>
      <c r="E12" s="224">
        <f t="shared" si="1"/>
        <v>1</v>
      </c>
      <c r="F12" s="130">
        <f t="shared" si="2"/>
        <v>0</v>
      </c>
      <c r="G12" s="224"/>
      <c r="H12" s="131">
        <f t="shared" si="0"/>
        <v>0</v>
      </c>
    </row>
    <row r="13" spans="1:8" s="43" customFormat="1" ht="12.75">
      <c r="A13" s="100"/>
      <c r="B13" s="129" t="s">
        <v>3</v>
      </c>
      <c r="C13" s="227" t="s">
        <v>113</v>
      </c>
      <c r="D13" s="130"/>
      <c r="E13" s="224">
        <f t="shared" si="1"/>
        <v>1</v>
      </c>
      <c r="F13" s="130">
        <f t="shared" si="2"/>
        <v>0</v>
      </c>
      <c r="G13" s="224"/>
      <c r="H13" s="131">
        <f t="shared" si="0"/>
        <v>0</v>
      </c>
    </row>
    <row r="14" spans="1:8" s="43" customFormat="1" ht="12.75">
      <c r="A14" s="100"/>
      <c r="B14" s="129" t="s">
        <v>4</v>
      </c>
      <c r="C14" s="227" t="s">
        <v>116</v>
      </c>
      <c r="D14" s="130"/>
      <c r="E14" s="224">
        <f t="shared" si="1"/>
        <v>1</v>
      </c>
      <c r="F14" s="130">
        <f t="shared" si="2"/>
        <v>0</v>
      </c>
      <c r="G14" s="224"/>
      <c r="H14" s="131">
        <f t="shared" si="0"/>
        <v>0</v>
      </c>
    </row>
    <row r="15" spans="1:8" s="43" customFormat="1" ht="12.75">
      <c r="A15" s="100"/>
      <c r="B15" s="129" t="s">
        <v>9</v>
      </c>
      <c r="C15" s="227" t="s">
        <v>114</v>
      </c>
      <c r="D15" s="130"/>
      <c r="E15" s="224">
        <f t="shared" si="1"/>
        <v>1</v>
      </c>
      <c r="F15" s="130">
        <f t="shared" si="2"/>
        <v>0</v>
      </c>
      <c r="G15" s="224"/>
      <c r="H15" s="131">
        <f t="shared" si="0"/>
        <v>0</v>
      </c>
    </row>
    <row r="16" spans="1:8" s="43" customFormat="1" ht="12.75">
      <c r="A16" s="100"/>
      <c r="B16" s="129" t="s">
        <v>16</v>
      </c>
      <c r="C16" s="227" t="s">
        <v>115</v>
      </c>
      <c r="D16" s="130"/>
      <c r="E16" s="224">
        <f t="shared" si="1"/>
        <v>1</v>
      </c>
      <c r="F16" s="130">
        <f t="shared" si="2"/>
        <v>0</v>
      </c>
      <c r="G16" s="224"/>
      <c r="H16" s="131">
        <f t="shared" si="0"/>
        <v>0</v>
      </c>
    </row>
    <row r="17" spans="1:8" s="43" customFormat="1" ht="12.75">
      <c r="A17" s="100"/>
      <c r="B17" s="129" t="s">
        <v>40</v>
      </c>
      <c r="C17" s="227" t="s">
        <v>118</v>
      </c>
      <c r="D17" s="130"/>
      <c r="E17" s="224">
        <f t="shared" si="1"/>
        <v>1</v>
      </c>
      <c r="F17" s="130">
        <f t="shared" si="2"/>
        <v>0</v>
      </c>
      <c r="G17" s="224"/>
      <c r="H17" s="131">
        <f t="shared" si="0"/>
        <v>0</v>
      </c>
    </row>
    <row r="18" spans="1:8" s="43" customFormat="1" ht="12.75">
      <c r="A18" s="100" t="s">
        <v>195</v>
      </c>
      <c r="B18" s="129"/>
      <c r="C18" s="228" t="s">
        <v>111</v>
      </c>
      <c r="D18" s="225">
        <f>SUM(D11:D17)</f>
        <v>0</v>
      </c>
      <c r="E18" s="225"/>
      <c r="F18" s="225">
        <f>SUM(F11:F17)</f>
        <v>0</v>
      </c>
      <c r="G18" s="225"/>
      <c r="H18" s="226">
        <f>SUM(H11:H17)</f>
        <v>0</v>
      </c>
    </row>
    <row r="19" spans="1:8" s="43" customFormat="1" ht="12.75">
      <c r="A19" s="100"/>
      <c r="B19" s="129"/>
      <c r="C19" s="228"/>
      <c r="D19" s="225"/>
      <c r="E19" s="225"/>
      <c r="F19" s="225"/>
      <c r="G19" s="225"/>
      <c r="H19" s="226"/>
    </row>
    <row r="20" spans="1:8" s="43" customFormat="1" ht="12.75">
      <c r="A20" s="100"/>
      <c r="B20" s="129" t="s">
        <v>52</v>
      </c>
      <c r="C20" s="127" t="s">
        <v>120</v>
      </c>
      <c r="D20" s="130"/>
      <c r="E20" s="224">
        <f t="shared" si="1"/>
        <v>1</v>
      </c>
      <c r="F20" s="130">
        <f t="shared" si="2"/>
        <v>0</v>
      </c>
      <c r="G20" s="224"/>
      <c r="H20" s="131">
        <f t="shared" si="0"/>
        <v>0</v>
      </c>
    </row>
    <row r="21" spans="1:8" s="43" customFormat="1" ht="12.75">
      <c r="A21" s="100"/>
      <c r="B21" s="129" t="s">
        <v>53</v>
      </c>
      <c r="C21" s="127" t="s">
        <v>121</v>
      </c>
      <c r="D21" s="130"/>
      <c r="E21" s="224">
        <f t="shared" si="1"/>
        <v>1</v>
      </c>
      <c r="F21" s="130">
        <f t="shared" si="2"/>
        <v>0</v>
      </c>
      <c r="G21" s="224"/>
      <c r="H21" s="131">
        <f t="shared" si="0"/>
        <v>0</v>
      </c>
    </row>
    <row r="22" spans="1:8" s="43" customFormat="1" ht="12.75">
      <c r="A22" s="100"/>
      <c r="B22" s="129" t="s">
        <v>54</v>
      </c>
      <c r="C22" s="127" t="s">
        <v>123</v>
      </c>
      <c r="D22" s="130"/>
      <c r="E22" s="224">
        <f t="shared" si="1"/>
        <v>1</v>
      </c>
      <c r="F22" s="130">
        <f t="shared" si="2"/>
        <v>0</v>
      </c>
      <c r="G22" s="224"/>
      <c r="H22" s="131">
        <f t="shared" si="0"/>
        <v>0</v>
      </c>
    </row>
    <row r="23" spans="1:8" s="43" customFormat="1" ht="12.75">
      <c r="A23" s="100"/>
      <c r="B23" s="129" t="s">
        <v>55</v>
      </c>
      <c r="C23" s="127" t="s">
        <v>124</v>
      </c>
      <c r="D23" s="130"/>
      <c r="E23" s="224">
        <f t="shared" si="1"/>
        <v>1</v>
      </c>
      <c r="F23" s="130">
        <f t="shared" si="2"/>
        <v>0</v>
      </c>
      <c r="G23" s="224"/>
      <c r="H23" s="131">
        <f t="shared" si="0"/>
        <v>0</v>
      </c>
    </row>
    <row r="24" spans="1:8" s="43" customFormat="1" ht="12.75">
      <c r="A24" s="100"/>
      <c r="B24" s="129" t="s">
        <v>56</v>
      </c>
      <c r="C24" s="127" t="s">
        <v>125</v>
      </c>
      <c r="D24" s="130"/>
      <c r="E24" s="224">
        <f t="shared" si="1"/>
        <v>1</v>
      </c>
      <c r="F24" s="130">
        <f t="shared" si="2"/>
        <v>0</v>
      </c>
      <c r="G24" s="224"/>
      <c r="H24" s="131">
        <f t="shared" si="0"/>
        <v>0</v>
      </c>
    </row>
    <row r="25" spans="1:8" s="43" customFormat="1" ht="12.75">
      <c r="A25" s="100"/>
      <c r="B25" s="129" t="s">
        <v>57</v>
      </c>
      <c r="C25" s="127" t="s">
        <v>126</v>
      </c>
      <c r="D25" s="130"/>
      <c r="E25" s="224">
        <f t="shared" si="1"/>
        <v>1</v>
      </c>
      <c r="F25" s="130">
        <f t="shared" si="2"/>
        <v>0</v>
      </c>
      <c r="G25" s="224"/>
      <c r="H25" s="131">
        <f t="shared" si="0"/>
        <v>0</v>
      </c>
    </row>
    <row r="26" spans="1:8" s="43" customFormat="1" ht="12.75">
      <c r="A26" s="100"/>
      <c r="B26" s="129" t="s">
        <v>58</v>
      </c>
      <c r="C26" s="127" t="s">
        <v>127</v>
      </c>
      <c r="D26" s="130"/>
      <c r="E26" s="224">
        <f t="shared" si="1"/>
        <v>1</v>
      </c>
      <c r="F26" s="130">
        <f t="shared" si="2"/>
        <v>0</v>
      </c>
      <c r="G26" s="224"/>
      <c r="H26" s="131">
        <f t="shared" si="0"/>
        <v>0</v>
      </c>
    </row>
    <row r="27" spans="1:8" s="43" customFormat="1" ht="12.75">
      <c r="A27" s="100"/>
      <c r="B27" s="129" t="s">
        <v>59</v>
      </c>
      <c r="C27" s="127" t="s">
        <v>42</v>
      </c>
      <c r="D27" s="130"/>
      <c r="E27" s="224">
        <f t="shared" si="1"/>
        <v>1</v>
      </c>
      <c r="F27" s="130">
        <f t="shared" si="2"/>
        <v>0</v>
      </c>
      <c r="G27" s="224"/>
      <c r="H27" s="131">
        <f t="shared" si="0"/>
        <v>0</v>
      </c>
    </row>
    <row r="28" spans="1:8" s="43" customFormat="1" ht="12.75">
      <c r="A28" s="100"/>
      <c r="B28" s="129" t="s">
        <v>60</v>
      </c>
      <c r="C28" s="127" t="s">
        <v>128</v>
      </c>
      <c r="D28" s="130"/>
      <c r="E28" s="224">
        <f t="shared" si="1"/>
        <v>1</v>
      </c>
      <c r="F28" s="130">
        <f t="shared" si="2"/>
        <v>0</v>
      </c>
      <c r="G28" s="224"/>
      <c r="H28" s="131">
        <f t="shared" si="0"/>
        <v>0</v>
      </c>
    </row>
    <row r="29" spans="1:8" s="43" customFormat="1" ht="12.75">
      <c r="A29" s="100"/>
      <c r="B29" s="129" t="s">
        <v>61</v>
      </c>
      <c r="C29" s="127" t="s">
        <v>43</v>
      </c>
      <c r="D29" s="130"/>
      <c r="E29" s="224">
        <f t="shared" si="1"/>
        <v>1</v>
      </c>
      <c r="F29" s="130">
        <f t="shared" si="2"/>
        <v>0</v>
      </c>
      <c r="G29" s="224"/>
      <c r="H29" s="131">
        <f t="shared" si="0"/>
        <v>0</v>
      </c>
    </row>
    <row r="30" spans="1:8" s="43" customFormat="1" ht="12.75">
      <c r="A30" s="100"/>
      <c r="B30" s="129" t="s">
        <v>62</v>
      </c>
      <c r="C30" s="127" t="s">
        <v>129</v>
      </c>
      <c r="D30" s="130"/>
      <c r="E30" s="224">
        <f t="shared" si="1"/>
        <v>1</v>
      </c>
      <c r="F30" s="130">
        <f t="shared" si="2"/>
        <v>0</v>
      </c>
      <c r="G30" s="224"/>
      <c r="H30" s="131">
        <f t="shared" si="0"/>
        <v>0</v>
      </c>
    </row>
    <row r="31" spans="1:9" s="43" customFormat="1" ht="12.75">
      <c r="A31" s="100" t="s">
        <v>149</v>
      </c>
      <c r="B31" s="129"/>
      <c r="C31" s="223" t="s">
        <v>119</v>
      </c>
      <c r="D31" s="225">
        <f>SUM(D20:D30)</f>
        <v>0</v>
      </c>
      <c r="E31" s="225"/>
      <c r="F31" s="225">
        <f>SUM(F20:F30)</f>
        <v>0</v>
      </c>
      <c r="G31" s="225"/>
      <c r="H31" s="226">
        <f>SUM(H20:H30)</f>
        <v>0</v>
      </c>
      <c r="I31" s="189"/>
    </row>
    <row r="32" spans="1:8" s="43" customFormat="1" ht="12.75">
      <c r="A32" s="100"/>
      <c r="B32" s="129"/>
      <c r="C32" s="223"/>
      <c r="D32" s="225"/>
      <c r="E32" s="225"/>
      <c r="F32" s="225"/>
      <c r="G32" s="225"/>
      <c r="H32" s="226"/>
    </row>
    <row r="33" spans="1:8" s="43" customFormat="1" ht="12.75">
      <c r="A33" s="100" t="s">
        <v>107</v>
      </c>
      <c r="B33" s="129" t="s">
        <v>63</v>
      </c>
      <c r="C33" s="229" t="s">
        <v>257</v>
      </c>
      <c r="D33" s="225">
        <f>4ΑΠΟΤ!D12</f>
        <v>0</v>
      </c>
      <c r="E33" s="224">
        <f t="shared" si="1"/>
        <v>1</v>
      </c>
      <c r="F33" s="225">
        <f t="shared" si="2"/>
        <v>0</v>
      </c>
      <c r="G33" s="224"/>
      <c r="H33" s="226">
        <f t="shared" si="0"/>
        <v>0</v>
      </c>
    </row>
    <row r="34" spans="1:8" s="43" customFormat="1" ht="12.75">
      <c r="A34" s="100"/>
      <c r="B34" s="129"/>
      <c r="C34" s="229"/>
      <c r="D34" s="225"/>
      <c r="E34" s="230"/>
      <c r="F34" s="231"/>
      <c r="G34" s="230"/>
      <c r="H34" s="232"/>
    </row>
    <row r="35" spans="1:8" s="43" customFormat="1" ht="12.75">
      <c r="A35" s="487" t="s">
        <v>49</v>
      </c>
      <c r="B35" s="488"/>
      <c r="C35" s="488"/>
      <c r="D35" s="225">
        <f>D9+D18+D31+D33</f>
        <v>0</v>
      </c>
      <c r="E35" s="490">
        <f>F9+F18+F31+F33</f>
        <v>0</v>
      </c>
      <c r="F35" s="491"/>
      <c r="G35" s="490">
        <f>H9+H18+H31+H33</f>
        <v>0</v>
      </c>
      <c r="H35" s="492"/>
    </row>
    <row r="36" spans="1:8" s="43" customFormat="1" ht="12.75">
      <c r="A36" s="489"/>
      <c r="B36" s="472"/>
      <c r="C36" s="472"/>
      <c r="D36" s="472"/>
      <c r="E36" s="472"/>
      <c r="F36" s="472"/>
      <c r="G36" s="472"/>
      <c r="H36" s="473"/>
    </row>
    <row r="37" spans="1:8" s="43" customFormat="1" ht="19.5" customHeight="1">
      <c r="A37" s="505" t="s">
        <v>276</v>
      </c>
      <c r="B37" s="506"/>
      <c r="C37" s="506"/>
      <c r="D37" s="507"/>
      <c r="E37" s="508"/>
      <c r="F37" s="417"/>
      <c r="G37" s="417"/>
      <c r="H37" s="509"/>
    </row>
    <row r="38" spans="1:8" s="43" customFormat="1" ht="12.75">
      <c r="A38" s="502"/>
      <c r="B38" s="152" t="s">
        <v>0</v>
      </c>
      <c r="C38" s="223" t="s">
        <v>260</v>
      </c>
      <c r="D38" s="127">
        <f>4ΑΠΟΤ!D6</f>
        <v>0</v>
      </c>
      <c r="E38" s="510"/>
      <c r="F38" s="406"/>
      <c r="G38" s="406"/>
      <c r="H38" s="511"/>
    </row>
    <row r="39" spans="1:8" s="43" customFormat="1" ht="12.75">
      <c r="A39" s="503"/>
      <c r="B39" s="152" t="s">
        <v>1</v>
      </c>
      <c r="C39" s="127" t="s">
        <v>277</v>
      </c>
      <c r="D39" s="130">
        <f>E35</f>
        <v>0</v>
      </c>
      <c r="E39" s="510"/>
      <c r="F39" s="406"/>
      <c r="G39" s="406"/>
      <c r="H39" s="511"/>
    </row>
    <row r="40" spans="1:8" s="43" customFormat="1" ht="12.75">
      <c r="A40" s="503"/>
      <c r="B40" s="152" t="s">
        <v>2</v>
      </c>
      <c r="C40" s="223" t="s">
        <v>279</v>
      </c>
      <c r="D40" s="224" t="e">
        <f>(D38-D39)/D38</f>
        <v>#DIV/0!</v>
      </c>
      <c r="E40" s="510"/>
      <c r="F40" s="406"/>
      <c r="G40" s="406"/>
      <c r="H40" s="511"/>
    </row>
    <row r="41" spans="1:8" s="43" customFormat="1" ht="12.75">
      <c r="A41" s="503"/>
      <c r="B41" s="152" t="s">
        <v>3</v>
      </c>
      <c r="C41" s="127" t="s">
        <v>278</v>
      </c>
      <c r="D41" s="130">
        <f>G35</f>
        <v>0</v>
      </c>
      <c r="E41" s="510"/>
      <c r="F41" s="406"/>
      <c r="G41" s="406"/>
      <c r="H41" s="511"/>
    </row>
    <row r="42" spans="1:8" s="43" customFormat="1" ht="12.75">
      <c r="A42" s="503"/>
      <c r="B42" s="152" t="s">
        <v>4</v>
      </c>
      <c r="C42" s="223" t="s">
        <v>280</v>
      </c>
      <c r="D42" s="225" t="e">
        <f>D41/D40</f>
        <v>#DIV/0!</v>
      </c>
      <c r="E42" s="510"/>
      <c r="F42" s="406"/>
      <c r="G42" s="406"/>
      <c r="H42" s="511"/>
    </row>
    <row r="43" spans="1:8" s="43" customFormat="1" ht="12.75">
      <c r="A43" s="503"/>
      <c r="B43" s="152" t="s">
        <v>9</v>
      </c>
      <c r="C43" s="223" t="s">
        <v>281</v>
      </c>
      <c r="D43" s="233" t="e">
        <f>(D38-D42)/D38</f>
        <v>#DIV/0!</v>
      </c>
      <c r="E43" s="510"/>
      <c r="F43" s="406"/>
      <c r="G43" s="406"/>
      <c r="H43" s="511"/>
    </row>
    <row r="44" spans="1:8" s="43" customFormat="1" ht="12.75">
      <c r="A44" s="503"/>
      <c r="B44" s="152" t="s">
        <v>16</v>
      </c>
      <c r="C44" s="127" t="s">
        <v>289</v>
      </c>
      <c r="D44" s="127"/>
      <c r="E44" s="510"/>
      <c r="F44" s="406"/>
      <c r="G44" s="406"/>
      <c r="H44" s="511"/>
    </row>
    <row r="45" spans="1:8" s="43" customFormat="1" ht="13.5" thickBot="1">
      <c r="A45" s="504"/>
      <c r="B45" s="234"/>
      <c r="C45" s="234" t="s">
        <v>290</v>
      </c>
      <c r="D45" s="234"/>
      <c r="E45" s="512"/>
      <c r="F45" s="408"/>
      <c r="G45" s="408"/>
      <c r="H45" s="513"/>
    </row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pans="1:10" s="43" customFormat="1" ht="48.75" customHeight="1">
      <c r="A51" s="396" t="s">
        <v>438</v>
      </c>
      <c r="B51" s="397"/>
      <c r="C51" s="397"/>
      <c r="D51" s="397"/>
      <c r="E51" s="397"/>
      <c r="F51" s="397"/>
      <c r="G51" s="397"/>
      <c r="H51" s="397"/>
      <c r="I51" s="369"/>
      <c r="J51" s="369"/>
    </row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  <row r="73" s="43" customFormat="1" ht="12.75"/>
    <row r="74" s="43" customFormat="1" ht="12.75"/>
    <row r="75" s="43" customFormat="1" ht="12.75"/>
    <row r="76" s="43" customFormat="1" ht="12.75"/>
    <row r="77" s="43" customFormat="1" ht="12.75"/>
    <row r="78" s="43" customFormat="1" ht="12.75"/>
    <row r="79" s="43" customFormat="1" ht="12.75"/>
    <row r="80" s="43" customFormat="1" ht="12.75"/>
    <row r="81" s="43" customFormat="1" ht="12.75"/>
    <row r="82" s="43" customFormat="1" ht="12.75"/>
    <row r="83" s="43" customFormat="1" ht="12.75"/>
    <row r="84" s="43" customFormat="1" ht="12.75"/>
    <row r="85" s="43" customFormat="1" ht="12.75"/>
    <row r="86" s="43" customFormat="1" ht="12.75"/>
    <row r="87" s="43" customFormat="1" ht="12.75"/>
    <row r="88" s="43" customFormat="1" ht="12.75"/>
    <row r="89" s="43" customFormat="1" ht="12.75"/>
    <row r="90" s="43" customFormat="1" ht="12.75"/>
    <row r="91" s="43" customFormat="1" ht="12.75"/>
    <row r="92" s="43" customFormat="1" ht="12.75"/>
    <row r="93" s="43" customFormat="1" ht="12.75"/>
    <row r="94" s="43" customFormat="1" ht="12.75"/>
    <row r="95" s="43" customFormat="1" ht="12.75"/>
    <row r="96" s="43" customFormat="1" ht="12.75"/>
    <row r="97" s="43" customFormat="1" ht="12.75"/>
    <row r="98" s="43" customFormat="1" ht="12.75"/>
    <row r="99" s="43" customFormat="1" ht="12.75"/>
    <row r="100" s="43" customFormat="1" ht="12.75"/>
    <row r="101" s="43" customFormat="1" ht="12.75"/>
    <row r="102" s="43" customFormat="1" ht="12.75"/>
    <row r="103" s="43" customFormat="1" ht="12.75"/>
    <row r="104" s="43" customFormat="1" ht="12.75"/>
    <row r="105" s="43" customFormat="1" ht="12.75"/>
    <row r="106" s="43" customFormat="1" ht="12.75"/>
    <row r="107" s="43" customFormat="1" ht="12.75"/>
    <row r="108" s="43" customFormat="1" ht="12.75"/>
    <row r="109" s="43" customFormat="1" ht="12.75"/>
    <row r="110" s="43" customFormat="1" ht="12.75"/>
    <row r="111" s="43" customFormat="1" ht="12.75"/>
    <row r="112" s="43" customFormat="1" ht="12.75"/>
    <row r="113" s="43" customFormat="1" ht="12.75"/>
    <row r="114" s="43" customFormat="1" ht="12.75"/>
    <row r="115" s="43" customFormat="1" ht="12.75"/>
    <row r="116" s="43" customFormat="1" ht="12.75"/>
    <row r="117" s="43" customFormat="1" ht="12.75"/>
    <row r="118" s="43" customFormat="1" ht="12.75"/>
    <row r="119" s="43" customFormat="1" ht="12.75"/>
    <row r="120" s="43" customFormat="1" ht="12.75"/>
    <row r="121" s="43" customFormat="1" ht="12.75"/>
    <row r="122" s="43" customFormat="1" ht="12.75"/>
    <row r="123" s="43" customFormat="1" ht="12.75"/>
    <row r="124" s="43" customFormat="1" ht="12.75"/>
    <row r="125" s="43" customFormat="1" ht="12.75"/>
    <row r="126" s="43" customFormat="1" ht="12.75"/>
    <row r="127" s="43" customFormat="1" ht="12.75"/>
    <row r="128" s="43" customFormat="1" ht="12.75"/>
    <row r="129" s="43" customFormat="1" ht="12.75"/>
    <row r="130" s="43" customFormat="1" ht="12.75"/>
    <row r="131" s="43" customFormat="1" ht="12.75"/>
    <row r="132" s="43" customFormat="1" ht="12.75"/>
    <row r="133" s="43" customFormat="1" ht="12.75"/>
    <row r="134" s="43" customFormat="1" ht="12.75"/>
    <row r="135" s="43" customFormat="1" ht="12.75"/>
    <row r="136" s="43" customFormat="1" ht="12.75"/>
    <row r="137" s="43" customFormat="1" ht="12.75"/>
    <row r="138" s="43" customFormat="1" ht="12.75"/>
    <row r="139" s="43" customFormat="1" ht="12.75"/>
    <row r="140" s="43" customFormat="1" ht="12.75"/>
    <row r="141" s="43" customFormat="1" ht="12.75"/>
    <row r="142" s="43" customFormat="1" ht="12.75"/>
    <row r="143" s="43" customFormat="1" ht="12.75"/>
    <row r="144" s="43" customFormat="1" ht="12.75"/>
    <row r="145" s="43" customFormat="1" ht="12.75"/>
    <row r="146" s="43" customFormat="1" ht="12.75"/>
    <row r="147" s="43" customFormat="1" ht="12.75"/>
    <row r="148" s="43" customFormat="1" ht="12.75"/>
    <row r="149" s="43" customFormat="1" ht="12.75"/>
    <row r="150" s="43" customFormat="1" ht="12.75"/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</sheetData>
  <sheetProtection/>
  <mergeCells count="15">
    <mergeCell ref="A7:D7"/>
    <mergeCell ref="A51:H51"/>
    <mergeCell ref="A38:A45"/>
    <mergeCell ref="A37:D37"/>
    <mergeCell ref="E37:H45"/>
    <mergeCell ref="A1:H1"/>
    <mergeCell ref="A3:H3"/>
    <mergeCell ref="A35:C35"/>
    <mergeCell ref="A36:H36"/>
    <mergeCell ref="E35:F35"/>
    <mergeCell ref="G35:H35"/>
    <mergeCell ref="A8:C8"/>
    <mergeCell ref="A5:H6"/>
    <mergeCell ref="E7:F7"/>
    <mergeCell ref="G7:H7"/>
  </mergeCells>
  <printOptions/>
  <pageMargins left="0.75" right="0.75" top="1" bottom="1" header="0.5" footer="0.5"/>
  <pageSetup horizontalDpi="600" verticalDpi="600" orientation="portrait" paperSize="9" r:id="rId1"/>
  <ignoredErrors>
    <ignoredError sqref="F18 H18 F31 H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TivoliAdmin</cp:lastModifiedBy>
  <cp:lastPrinted>2009-02-05T11:13:58Z</cp:lastPrinted>
  <dcterms:created xsi:type="dcterms:W3CDTF">2008-03-17T16:25:01Z</dcterms:created>
  <dcterms:modified xsi:type="dcterms:W3CDTF">2009-02-05T11:13:59Z</dcterms:modified>
  <cp:category/>
  <cp:version/>
  <cp:contentType/>
  <cp:contentStatus/>
</cp:coreProperties>
</file>